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gressive Growth 10% MoM" sheetId="1" r:id="rId4"/>
    <sheet state="visible" name="Moderate Growth 7.5% MoM" sheetId="2" r:id="rId5"/>
    <sheet state="visible" name="Conservative Growth 5% MoM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6">
      <text>
        <t xml:space="preserve">$750 comes from 50% of the average rent in the U.S $1500
	-Carter Long</t>
      </text>
    </comment>
    <comment authorId="0" ref="A35">
      <text>
        <t xml:space="preserve">apartments.com is 10% conversion, estimated lower
	-Carter Long</t>
      </text>
    </comment>
    <comment authorId="0" ref="B34">
      <text>
        <t xml:space="preserve">~8 rental leads per YHP rental subscriber
	-Carter Long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6">
      <text>
        <t xml:space="preserve">$750 comes from 50% of the average rent in the U.S $1500
	-Carter Long</t>
      </text>
    </comment>
    <comment authorId="0" ref="A35">
      <text>
        <t xml:space="preserve">apartments.com is 10% conversion, estimated lower
	-Carter Long</t>
      </text>
    </comment>
    <comment authorId="0" ref="B34">
      <text>
        <t xml:space="preserve">~8 rental leads per YHP rental subscriber
	-Carter Long</t>
      </text>
    </comment>
  </commentList>
</comments>
</file>

<file path=xl/sharedStrings.xml><?xml version="1.0" encoding="utf-8"?>
<sst xmlns="http://schemas.openxmlformats.org/spreadsheetml/2006/main" count="291" uniqueCount="65">
  <si>
    <t>Projections</t>
  </si>
  <si>
    <t>24 Months after National Release</t>
  </si>
  <si>
    <t xml:space="preserve">Quarterly </t>
  </si>
  <si>
    <t>Q3</t>
  </si>
  <si>
    <t>Q4</t>
  </si>
  <si>
    <t>YEAR END</t>
  </si>
  <si>
    <t>Q1</t>
  </si>
  <si>
    <t>Q2</t>
  </si>
  <si>
    <t>TOTAL</t>
  </si>
  <si>
    <t>Subscription Revenue</t>
  </si>
  <si>
    <t>Rental Lead Fees</t>
  </si>
  <si>
    <t>TOTAL REVENUE</t>
  </si>
  <si>
    <t>Subscriptions*</t>
  </si>
  <si>
    <t>Month 1</t>
  </si>
  <si>
    <t>Month 2</t>
  </si>
  <si>
    <t>Month3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</si>
  <si>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</si>
  <si>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</si>
  <si>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</si>
  <si>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</si>
  <si>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</si>
  <si>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</si>
  <si>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</si>
  <si>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</si>
  <si>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</si>
  <si>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</si>
  <si>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</si>
  <si>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</si>
  <si>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</si>
  <si>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</si>
  <si>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</si>
  <si>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</si>
  <si>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 xml:space="preserve">Month 20 </t>
  </si>
  <si>
    <t>Month 21</t>
  </si>
  <si>
    <t>Month 22</t>
  </si>
  <si>
    <t>Month 23</t>
  </si>
  <si>
    <t>Month 24</t>
  </si>
  <si>
    <t>Real Estate Agents</t>
  </si>
  <si>
    <t>Tier 1 0-250 pulls BUY only</t>
  </si>
  <si>
    <t>$39 per month</t>
  </si>
  <si>
    <t>Tier 2 0-250 pulls BUY &amp; RENT</t>
  </si>
  <si>
    <t>$59 per month</t>
  </si>
  <si>
    <t>Tier 3 - 250-2000 pulls BUY</t>
  </si>
  <si>
    <t>$149 per month</t>
  </si>
  <si>
    <t>Tier 4 - 250-2000 pulls BUY &amp; RENT</t>
  </si>
  <si>
    <t>$199 per month</t>
  </si>
  <si>
    <t>Tier 5 unlimited BOTH</t>
  </si>
  <si>
    <t>$499 per month</t>
  </si>
  <si>
    <t>Enterprise - Customized</t>
  </si>
  <si>
    <t>$1000+ per month</t>
  </si>
  <si>
    <t>Property Management</t>
  </si>
  <si>
    <t xml:space="preserve">Tier 1 0-500 pulls </t>
  </si>
  <si>
    <t>$299 per month</t>
  </si>
  <si>
    <t>Tier 2 500-2000 pulls</t>
  </si>
  <si>
    <t>$799 per month</t>
  </si>
  <si>
    <t>$2,500+ per month</t>
  </si>
  <si>
    <t>TOTAL SUBSCRIPTION REVENUE</t>
  </si>
  <si>
    <t>Leads Generated</t>
  </si>
  <si>
    <t>Conversion Rate (8%)</t>
  </si>
  <si>
    <t>Average Lead Fee ($750)</t>
  </si>
  <si>
    <t>Affiliate Commission</t>
  </si>
  <si>
    <t>TOTAL LEAD REVENUE</t>
  </si>
  <si>
    <t>*pricing may change</t>
  </si>
  <si>
    <t xml:space="preserve">Leads Generated </t>
  </si>
  <si>
    <t>Affiliate Commission (25%)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</si>
</sst>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&quot;$&quot;#,##0"/>
    <numFmt numFmtId="166" formatCode="mmmm yyyy"/>
    <numFmt numFmtId="167" formatCode="#,##0_);(#,##0)"/>
    <numFmt numFmtId="168" formatCode="_(&quot;$&quot;* #,##0.00_);_(&quot;$&quot;* \(#,##0.00\);_(&quot;$&quot;* &quot;-&quot;??_);_(@_)"/>
  </numFmts>
  <fonts count="10">
    <font>
      <sz val="10.0"/>
      <color rgb="FF000000"/>
      <name val="Arial"/>
      <scheme val="minor"/>
    </font>
    <font>
      <b/>
      <sz val="16.0"/>
      <color theme="1"/>
      <name val="Arial"/>
    </font>
    <font>
      <b/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b/>
      <i/>
      <sz val="8.0"/>
      <color theme="1"/>
      <name val="Arial"/>
    </font>
    <font>
      <color theme="1"/>
      <name val="Arial"/>
      <scheme val="minor"/>
    </font>
    <font>
      <i/>
      <sz val="8.0"/>
      <color theme="1"/>
      <name val="Arial"/>
    </font>
    <font>
      <b/>
      <sz val="9.0"/>
      <color theme="1"/>
      <name val="Arial"/>
    </font>
    <font>
      <sz val="8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BCCCE4"/>
        <bgColor rgb="FFBCCCE4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BFAF5"/>
        <bgColor rgb="FFFBFAF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6FA8DC"/>
        <bgColor rgb="FF6FA8DC"/>
      </patternFill>
    </fill>
    <fill>
      <patternFill patternType="solid">
        <fgColor rgb="FFB6D7A8"/>
        <bgColor rgb="FFB6D7A8"/>
      </patternFill>
    </fill>
  </fills>
  <borders count="7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</border>
    <border>
      <left style="thin">
        <color rgb="FFC0C0C0"/>
      </left>
      <right style="thin">
        <color rgb="FFC0C0C0"/>
      </right>
      <bottom style="thin">
        <color rgb="FFC0C0C0"/>
      </bottom>
    </border>
    <border>
      <left style="thin">
        <color rgb="FFBFBFBF"/>
      </left>
      <right style="thin">
        <color rgb="FFBFBFBF"/>
      </right>
      <top style="thin">
        <color rgb="FFBFBFBF"/>
      </top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vertical="bottom"/>
    </xf>
    <xf borderId="1" fillId="2" fontId="4" numFmtId="0" xfId="0" applyAlignment="1" applyBorder="1" applyFont="1">
      <alignment horizontal="center" readingOrder="0" vertical="bottom"/>
    </xf>
    <xf borderId="1" fillId="0" fontId="4" numFmtId="164" xfId="0" applyAlignment="1" applyBorder="1" applyFont="1" applyNumberFormat="1">
      <alignment horizontal="left" readingOrder="0" vertical="bottom"/>
    </xf>
    <xf borderId="1" fillId="0" fontId="3" numFmtId="164" xfId="0" applyAlignment="1" applyBorder="1" applyFont="1" applyNumberFormat="1">
      <alignment horizontal="center" vertical="bottom"/>
    </xf>
    <xf borderId="1" fillId="0" fontId="4" numFmtId="164" xfId="0" applyAlignment="1" applyBorder="1" applyFont="1" applyNumberFormat="1">
      <alignment horizontal="center" vertical="bottom"/>
    </xf>
    <xf borderId="1" fillId="0" fontId="5" numFmtId="164" xfId="0" applyAlignment="1" applyBorder="1" applyFont="1" applyNumberFormat="1">
      <alignment horizontal="center" vertical="bottom"/>
    </xf>
    <xf borderId="0" fillId="0" fontId="3" numFmtId="164" xfId="0" applyAlignment="1" applyFont="1" applyNumberFormat="1">
      <alignment horizontal="center" vertical="bottom"/>
    </xf>
    <xf borderId="0" fillId="0" fontId="6" numFmtId="164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1" fillId="0" fontId="7" numFmtId="164" xfId="0" applyAlignment="1" applyBorder="1" applyFont="1" applyNumberFormat="1">
      <alignment horizontal="center" vertical="bottom"/>
    </xf>
    <xf borderId="1" fillId="3" fontId="4" numFmtId="0" xfId="0" applyAlignment="1" applyBorder="1" applyFill="1" applyFont="1">
      <alignment vertical="bottom"/>
    </xf>
    <xf borderId="1" fillId="3" fontId="3" numFmtId="165" xfId="0" applyAlignment="1" applyBorder="1" applyFont="1" applyNumberFormat="1">
      <alignment horizontal="center" vertical="bottom"/>
    </xf>
    <xf borderId="1" fillId="3" fontId="5" numFmtId="165" xfId="0" applyAlignment="1" applyBorder="1" applyFont="1" applyNumberFormat="1">
      <alignment horizontal="center" vertical="bottom"/>
    </xf>
    <xf borderId="1" fillId="3" fontId="3" numFmtId="165" xfId="0" applyAlignment="1" applyBorder="1" applyFont="1" applyNumberFormat="1">
      <alignment horizontal="center" vertical="bottom"/>
    </xf>
    <xf borderId="1" fillId="3" fontId="5" numFmtId="165" xfId="0" applyAlignment="1" applyBorder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2" fillId="0" fontId="3" numFmtId="0" xfId="0" applyAlignment="1" applyBorder="1" applyFont="1">
      <alignment vertical="bottom"/>
    </xf>
    <xf borderId="0" fillId="0" fontId="3" numFmtId="0" xfId="0" applyAlignment="1" applyFont="1">
      <alignment horizontal="center" shrinkToFit="0" vertical="bottom" wrapText="1"/>
    </xf>
    <xf borderId="3" fillId="2" fontId="8" numFmtId="0" xfId="0" applyAlignment="1" applyBorder="1" applyFont="1">
      <alignment horizontal="center" readingOrder="0" vertical="bottom"/>
    </xf>
    <xf borderId="0" fillId="2" fontId="8" numFmtId="0" xfId="0" applyAlignment="1" applyFont="1">
      <alignment horizontal="center" readingOrder="0" vertical="bottom"/>
    </xf>
    <xf borderId="2" fillId="2" fontId="8" numFmtId="0" xfId="0" applyAlignment="1" applyBorder="1" applyFont="1">
      <alignment horizontal="center" readingOrder="0" vertical="bottom"/>
    </xf>
    <xf borderId="4" fillId="4" fontId="4" numFmtId="165" xfId="0" applyAlignment="1" applyBorder="1" applyFill="1" applyFont="1" applyNumberFormat="1">
      <alignment vertical="bottom"/>
    </xf>
    <xf borderId="0" fillId="4" fontId="3" numFmtId="166" xfId="0" applyAlignment="1" applyFont="1" applyNumberFormat="1">
      <alignment horizontal="right" readingOrder="0" vertical="bottom"/>
    </xf>
    <xf borderId="0" fillId="4" fontId="3" numFmtId="165" xfId="0" applyAlignment="1" applyFont="1" applyNumberFormat="1">
      <alignment horizontal="right" vertical="bottom"/>
    </xf>
    <xf borderId="0" fillId="4" fontId="3" numFmtId="165" xfId="0" applyAlignment="1" applyFont="1" applyNumberFormat="1">
      <alignment vertical="bottom"/>
    </xf>
    <xf borderId="1" fillId="5" fontId="3" numFmtId="165" xfId="0" applyAlignment="1" applyBorder="1" applyFill="1" applyFont="1" applyNumberFormat="1">
      <alignment horizontal="left" readingOrder="0" vertical="bottom"/>
    </xf>
    <xf borderId="1" fillId="5" fontId="3" numFmtId="167" xfId="0" applyAlignment="1" applyBorder="1" applyFont="1" applyNumberFormat="1">
      <alignment horizontal="right" readingOrder="0" vertical="bottom"/>
    </xf>
    <xf borderId="1" fillId="5" fontId="3" numFmtId="167" xfId="0" applyAlignment="1" applyBorder="1" applyFont="1" applyNumberFormat="1">
      <alignment horizontal="right" vertical="bottom"/>
    </xf>
    <xf borderId="1" fillId="5" fontId="4" numFmtId="3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vertical="bottom"/>
    </xf>
    <xf borderId="1" fillId="0" fontId="4" numFmtId="3" xfId="0" applyAlignment="1" applyBorder="1" applyFont="1" applyNumberFormat="1">
      <alignment readingOrder="0" vertical="bottom"/>
    </xf>
    <xf borderId="1" fillId="6" fontId="3" numFmtId="164" xfId="0" applyAlignment="1" applyBorder="1" applyFill="1" applyFont="1" applyNumberFormat="1">
      <alignment horizontal="right" readingOrder="0" vertical="bottom"/>
    </xf>
    <xf borderId="1" fillId="6" fontId="3" numFmtId="164" xfId="0" applyAlignment="1" applyBorder="1" applyFont="1" applyNumberFormat="1">
      <alignment horizontal="right" vertical="bottom"/>
    </xf>
    <xf borderId="1" fillId="5" fontId="4" numFmtId="165" xfId="0" applyAlignment="1" applyBorder="1" applyFont="1" applyNumberFormat="1">
      <alignment horizontal="right" vertical="bottom"/>
    </xf>
    <xf borderId="1" fillId="6" fontId="3" numFmtId="0" xfId="0" applyAlignment="1" applyBorder="1" applyFont="1">
      <alignment vertical="bottom"/>
    </xf>
    <xf borderId="1" fillId="5" fontId="3" numFmtId="3" xfId="0" applyAlignment="1" applyBorder="1" applyFont="1" applyNumberFormat="1">
      <alignment readingOrder="0" vertical="bottom"/>
    </xf>
    <xf borderId="1" fillId="0" fontId="3" numFmtId="164" xfId="0" applyAlignment="1" applyBorder="1" applyFont="1" applyNumberFormat="1">
      <alignment horizontal="right" readingOrder="0" vertical="bottom"/>
    </xf>
    <xf borderId="1" fillId="0" fontId="3" numFmtId="164" xfId="0" applyAlignment="1" applyBorder="1" applyFont="1" applyNumberFormat="1">
      <alignment horizontal="right" vertical="bottom"/>
    </xf>
    <xf borderId="1" fillId="0" fontId="3" numFmtId="3" xfId="0" applyAlignment="1" applyBorder="1" applyFont="1" applyNumberFormat="1">
      <alignment vertical="bottom"/>
    </xf>
    <xf borderId="1" fillId="5" fontId="3" numFmtId="165" xfId="0" applyAlignment="1" applyBorder="1" applyFont="1" applyNumberFormat="1">
      <alignment readingOrder="0" vertical="bottom"/>
    </xf>
    <xf borderId="0" fillId="5" fontId="9" numFmtId="0" xfId="0" applyAlignment="1" applyFont="1">
      <alignment readingOrder="0"/>
    </xf>
    <xf borderId="1" fillId="6" fontId="4" numFmtId="165" xfId="0" applyAlignment="1" applyBorder="1" applyFont="1" applyNumberFormat="1">
      <alignment vertical="bottom"/>
    </xf>
    <xf borderId="1" fillId="4" fontId="4" numFmtId="165" xfId="0" applyAlignment="1" applyBorder="1" applyFont="1" applyNumberFormat="1">
      <alignment vertical="bottom"/>
    </xf>
    <xf borderId="1" fillId="4" fontId="3" numFmtId="165" xfId="0" applyAlignment="1" applyBorder="1" applyFont="1" applyNumberFormat="1">
      <alignment horizontal="right" readingOrder="0" vertical="bottom"/>
    </xf>
    <xf borderId="1" fillId="7" fontId="3" numFmtId="3" xfId="0" applyAlignment="1" applyBorder="1" applyFill="1" applyFont="1" applyNumberFormat="1">
      <alignment readingOrder="0" vertical="bottom"/>
    </xf>
    <xf borderId="1" fillId="6" fontId="3" numFmtId="4" xfId="0" applyAlignment="1" applyBorder="1" applyFont="1" applyNumberFormat="1">
      <alignment horizontal="right" readingOrder="0" vertical="bottom"/>
    </xf>
    <xf borderId="1" fillId="5" fontId="4" numFmtId="165" xfId="0" applyAlignment="1" applyBorder="1" applyFont="1" applyNumberFormat="1">
      <alignment readingOrder="0" vertical="bottom"/>
    </xf>
    <xf borderId="1" fillId="5" fontId="3" numFmtId="164" xfId="0" applyAlignment="1" applyBorder="1" applyFont="1" applyNumberFormat="1">
      <alignment horizontal="right" vertical="bottom"/>
    </xf>
    <xf borderId="1" fillId="5" fontId="3" numFmtId="167" xfId="0" applyAlignment="1" applyBorder="1" applyFont="1" applyNumberFormat="1">
      <alignment horizontal="right" readingOrder="0" vertical="bottom"/>
    </xf>
    <xf borderId="1" fillId="5" fontId="3" numFmtId="3" xfId="0" applyAlignment="1" applyBorder="1" applyFont="1" applyNumberFormat="1">
      <alignment vertical="bottom"/>
    </xf>
    <xf borderId="5" fillId="3" fontId="4" numFmtId="168" xfId="0" applyAlignment="1" applyBorder="1" applyFont="1" applyNumberFormat="1">
      <alignment shrinkToFit="0" vertical="bottom" wrapText="1"/>
    </xf>
    <xf borderId="5" fillId="3" fontId="4" numFmtId="168" xfId="0" applyAlignment="1" applyBorder="1" applyFont="1" applyNumberFormat="1">
      <alignment horizontal="center" readingOrder="0" vertical="bottom"/>
    </xf>
    <xf borderId="1" fillId="2" fontId="4" numFmtId="165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6" fillId="7" fontId="3" numFmtId="0" xfId="0" applyAlignment="1" applyBorder="1" applyFont="1">
      <alignment vertical="bottom"/>
    </xf>
    <xf borderId="0" fillId="5" fontId="3" numFmtId="165" xfId="0" applyAlignment="1" applyFont="1" applyNumberFormat="1">
      <alignment vertical="bottom"/>
    </xf>
    <xf borderId="1" fillId="2" fontId="8" numFmtId="0" xfId="0" applyAlignment="1" applyBorder="1" applyFont="1">
      <alignment horizontal="center" readingOrder="0" vertical="bottom"/>
    </xf>
    <xf borderId="1" fillId="5" fontId="4" numFmtId="1" xfId="0" applyAlignment="1" applyBorder="1" applyFont="1" applyNumberFormat="1">
      <alignment readingOrder="0" vertical="bottom"/>
    </xf>
    <xf borderId="1" fillId="5" fontId="3" numFmtId="1" xfId="0" applyAlignment="1" applyBorder="1" applyFont="1" applyNumberFormat="1">
      <alignment horizontal="right" readingOrder="0" vertical="bottom"/>
    </xf>
    <xf borderId="1" fillId="5" fontId="3" numFmtId="1" xfId="0" applyAlignment="1" applyBorder="1" applyFont="1" applyNumberFormat="1">
      <alignment horizontal="right" vertical="bottom"/>
    </xf>
    <xf borderId="1" fillId="0" fontId="3" numFmtId="4" xfId="0" applyAlignment="1" applyBorder="1" applyFont="1" applyNumberFormat="1">
      <alignment horizontal="right" vertical="bottom"/>
    </xf>
    <xf borderId="0" fillId="0" fontId="3" numFmtId="1" xfId="0" applyAlignment="1" applyFont="1" applyNumberFormat="1">
      <alignment horizontal="right" vertical="bottom"/>
    </xf>
    <xf borderId="0" fillId="0" fontId="3" numFmtId="1" xfId="0" applyAlignment="1" applyFont="1" applyNumberFormat="1">
      <alignment vertical="bottom"/>
    </xf>
    <xf borderId="1" fillId="0" fontId="4" numFmtId="1" xfId="0" applyAlignment="1" applyBorder="1" applyFont="1" applyNumberFormat="1">
      <alignment readingOrder="0" vertical="bottom"/>
    </xf>
    <xf borderId="1" fillId="0" fontId="3" numFmtId="1" xfId="0" applyAlignment="1" applyBorder="1" applyFont="1" applyNumberFormat="1">
      <alignment horizontal="right" vertical="bottom"/>
    </xf>
    <xf borderId="1" fillId="5" fontId="4" numFmtId="3" xfId="0" applyAlignment="1" applyBorder="1" applyFont="1" applyNumberFormat="1">
      <alignment readingOrder="0" vertical="bottom"/>
    </xf>
    <xf borderId="1" fillId="5" fontId="3" numFmtId="3" xfId="0" applyAlignment="1" applyBorder="1" applyFont="1" applyNumberFormat="1">
      <alignment horizontal="right" vertical="bottom"/>
    </xf>
    <xf borderId="0" fillId="5" fontId="3" numFmtId="3" xfId="0" applyAlignment="1" applyFont="1" applyNumberFormat="1">
      <alignment horizontal="right" vertical="bottom"/>
    </xf>
    <xf borderId="0" fillId="5" fontId="3" numFmtId="3" xfId="0" applyAlignment="1" applyFont="1" applyNumberFormat="1">
      <alignment vertical="bottom"/>
    </xf>
    <xf borderId="1" fillId="0" fontId="3" numFmtId="165" xfId="0" applyAlignment="1" applyBorder="1" applyFont="1" applyNumberFormat="1">
      <alignment horizontal="right" vertical="bottom"/>
    </xf>
    <xf borderId="1" fillId="2" fontId="4" numFmtId="1" xfId="0" applyAlignment="1" applyBorder="1" applyFont="1" applyNumberFormat="1">
      <alignment vertical="bottom"/>
    </xf>
    <xf borderId="1" fillId="2" fontId="4" numFmtId="165" xfId="0" applyAlignment="1" applyBorder="1" applyFont="1" applyNumberFormat="1">
      <alignment horizontal="center" vertical="bottom"/>
    </xf>
    <xf borderId="0" fillId="7" fontId="3" numFmtId="0" xfId="0" applyAlignment="1" applyFont="1">
      <alignment vertical="bottom"/>
    </xf>
    <xf borderId="0" fillId="6" fontId="3" numFmtId="165" xfId="0" applyAlignment="1" applyFont="1" applyNumberFormat="1">
      <alignment vertical="bottom"/>
    </xf>
    <xf borderId="0" fillId="8" fontId="3" numFmtId="0" xfId="0" applyAlignment="1" applyFill="1" applyFont="1">
      <alignment vertical="bottom"/>
    </xf>
    <xf borderId="0" fillId="8" fontId="3" numFmtId="165" xfId="0" applyAlignment="1" applyFont="1" applyNumberFormat="1">
      <alignment vertical="bottom"/>
    </xf>
    <xf borderId="1" fillId="9" fontId="2" numFmtId="0" xfId="0" applyAlignment="1" applyBorder="1" applyFill="1" applyFont="1">
      <alignment vertical="bottom"/>
    </xf>
    <xf borderId="1" fillId="9" fontId="2" numFmtId="165" xfId="0" applyAlignment="1" applyBorder="1" applyFont="1" applyNumberFormat="1">
      <alignment horizontal="right" vertical="bottom"/>
    </xf>
    <xf borderId="1" fillId="9" fontId="2" numFmtId="165" xfId="0" applyAlignment="1" applyBorder="1" applyFont="1" applyNumberFormat="1">
      <alignment horizontal="right" vertical="bottom"/>
    </xf>
    <xf borderId="0" fillId="0" fontId="3" numFmtId="0" xfId="0" applyAlignment="1" applyFont="1">
      <alignment readingOrder="0" vertical="bottom"/>
    </xf>
    <xf borderId="0" fillId="10" fontId="3" numFmtId="0" xfId="0" applyAlignment="1" applyFill="1" applyFont="1">
      <alignment vertical="bottom"/>
    </xf>
    <xf borderId="3" fillId="2" fontId="8" numFmtId="0" xfId="0" applyAlignment="1" applyBorder="1" applyFont="1">
      <alignment horizontal="left" readingOrder="0" vertical="bottom"/>
    </xf>
    <xf borderId="1" fillId="2" fontId="8" numFmtId="0" xfId="0" applyAlignment="1" applyBorder="1" applyFont="1">
      <alignment horizontal="left"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5">
    <tableStyle count="3" pivot="0" name="Aggressive Growth 10% MoM-style">
      <tableStyleElement dxfId="1" type="headerRow"/>
      <tableStyleElement dxfId="2" type="firstRowStripe"/>
      <tableStyleElement dxfId="3" type="secondRowStripe"/>
    </tableStyle>
    <tableStyle count="3" pivot="0" name="Aggressive Growth 10% MoM-style 2">
      <tableStyleElement dxfId="1" type="headerRow"/>
      <tableStyleElement dxfId="2" type="firstRowStripe"/>
      <tableStyleElement dxfId="3" type="secondRowStripe"/>
    </tableStyle>
    <tableStyle count="3" pivot="0" name="Moderate Growth 7.5% MoM-style">
      <tableStyleElement dxfId="1" type="headerRow"/>
      <tableStyleElement dxfId="2" type="firstRowStripe"/>
      <tableStyleElement dxfId="3" type="secondRowStripe"/>
    </tableStyle>
    <tableStyle count="3" pivot="0" name="Moderate Growth 7.5% MoM-style 2">
      <tableStyleElement dxfId="1" type="headerRow"/>
      <tableStyleElement dxfId="2" type="firstRowStripe"/>
      <tableStyleElement dxfId="3" type="secondRowStripe"/>
    </tableStyle>
    <tableStyle count="3" pivot="0" name="Conservative Growth 5% MoM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8:Z38" displayName="Table_1" name="Table_1" id="1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Aggressive Growth 10% MoM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40:Z40" displayName="Table_2" name="Table_2" id="2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Aggressive Growth 10% MoM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38:Z38" displayName="Table_3" name="Table_3" id="3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Moderate Growth 7.5% MoM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40:Z40" displayName="Table_4" name="Table_4" id="4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Moderate Growth 7.5% MoM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A38:Z38" displayName="Table_5" name="Table_5" id="5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Conservative Growth 5% MoM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6" Type="http://schemas.openxmlformats.org/officeDocument/2006/relationships/table" Target="../tables/table1.xml"/><Relationship Id="rId7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6" Type="http://schemas.openxmlformats.org/officeDocument/2006/relationships/table" Target="../tables/table3.xml"/><Relationship Id="rId7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 t="s">
        <v>9</v>
      </c>
      <c r="B4" s="7">
        <f>SUM(B31,C31,D31)</f>
        <v>64926.6</v>
      </c>
      <c r="C4" s="7">
        <f>SUM(E31,F31,G31)</f>
        <v>83089.8046</v>
      </c>
      <c r="D4" s="8">
        <f t="shared" ref="D4:D6" si="1">SUM(B4:C4)</f>
        <v>148016.4046</v>
      </c>
      <c r="E4" s="7">
        <f>SUM(H31,I31,J31)</f>
        <v>110592.5299</v>
      </c>
      <c r="F4" s="7">
        <f>SUM(K31,L31,M31)</f>
        <v>147198.6573</v>
      </c>
      <c r="G4" s="7">
        <f>SUM(N31,O31,P31)</f>
        <v>195921.4129</v>
      </c>
      <c r="H4" s="7">
        <f>SUM(Q31,R31,S31)</f>
        <v>260771.4006</v>
      </c>
      <c r="I4" s="9">
        <f t="shared" ref="I4:I6" si="2">SUM(E4:H4)</f>
        <v>714484.0007</v>
      </c>
      <c r="J4" s="7">
        <f>SUM(T31,U31,V31)</f>
        <v>347086.7342</v>
      </c>
      <c r="K4" s="7">
        <f>SUM(W31,X31,Y31)</f>
        <v>461972.4432</v>
      </c>
      <c r="L4" s="9">
        <f t="shared" ref="L4:L5" si="3">SUM(B4,C4,E4,F4,G4,H4,J4,K4)</f>
        <v>1671559.583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</row>
    <row r="5">
      <c r="A5" s="6" t="s">
        <v>10</v>
      </c>
      <c r="B5" s="12">
        <f>SUM(B38,C38,D38)</f>
        <v>44685</v>
      </c>
      <c r="C5" s="12">
        <f>SUM(E38,F38,G38)</f>
        <v>59475.735</v>
      </c>
      <c r="D5" s="8">
        <f t="shared" si="1"/>
        <v>104160.735</v>
      </c>
      <c r="E5" s="13">
        <f>SUM(H38,I38,J38)</f>
        <v>79162.20329</v>
      </c>
      <c r="F5" s="13">
        <f>SUM(K38,L38,M38)</f>
        <v>105364.8926</v>
      </c>
      <c r="G5" s="13">
        <f>SUM(N38,O38,P38)</f>
        <v>140240.672</v>
      </c>
      <c r="H5" s="13">
        <f>SUM(Q38,R38,S38)</f>
        <v>186660.3345</v>
      </c>
      <c r="I5" s="9">
        <f t="shared" si="2"/>
        <v>511428.1023</v>
      </c>
      <c r="J5" s="13">
        <f>SUM(T38,U38,V38)</f>
        <v>248444.9052</v>
      </c>
      <c r="K5" s="13">
        <f>SUM(W38,X38,Y38)</f>
        <v>330680.1688</v>
      </c>
      <c r="L5" s="9">
        <f t="shared" si="3"/>
        <v>1194713.911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</row>
    <row r="6">
      <c r="A6" s="14" t="s">
        <v>11</v>
      </c>
      <c r="B6" s="15">
        <f t="shared" ref="B6:C6" si="4">SUM(B4)</f>
        <v>64926.6</v>
      </c>
      <c r="C6" s="15">
        <f t="shared" si="4"/>
        <v>83089.8046</v>
      </c>
      <c r="D6" s="16">
        <f t="shared" si="1"/>
        <v>148016.4046</v>
      </c>
      <c r="E6" s="17">
        <f t="shared" ref="E6:H6" si="5">SUM(E4:E5)</f>
        <v>189754.7332</v>
      </c>
      <c r="F6" s="17">
        <f t="shared" si="5"/>
        <v>252563.5499</v>
      </c>
      <c r="G6" s="17">
        <f t="shared" si="5"/>
        <v>336162.0849</v>
      </c>
      <c r="H6" s="17">
        <f t="shared" si="5"/>
        <v>447431.735</v>
      </c>
      <c r="I6" s="18">
        <f t="shared" si="2"/>
        <v>1225912.103</v>
      </c>
      <c r="J6" s="17">
        <f t="shared" ref="J6:K6" si="6">SUM(J4:J5)</f>
        <v>595531.6393</v>
      </c>
      <c r="K6" s="17">
        <f t="shared" si="6"/>
        <v>792652.6119</v>
      </c>
      <c r="L6" s="18">
        <f>SUM(I6:K6)</f>
        <v>2614096.354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3"/>
      <c r="B8" s="3"/>
      <c r="C8" s="19"/>
      <c r="D8" s="3"/>
      <c r="E8" s="3"/>
      <c r="F8" s="20"/>
      <c r="G8" s="3"/>
      <c r="H8" s="3"/>
      <c r="I8" s="21"/>
      <c r="J8" s="21"/>
      <c r="K8" s="3"/>
      <c r="L8" s="21"/>
      <c r="M8" s="3"/>
      <c r="N8" s="21"/>
      <c r="O8" s="3"/>
      <c r="P8" s="3"/>
      <c r="Q8" s="2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3"/>
      <c r="B9" s="3"/>
      <c r="C9" s="3"/>
      <c r="D9" s="3"/>
      <c r="E9" s="3"/>
      <c r="F9" s="3"/>
      <c r="G9" s="3"/>
      <c r="H9" s="3"/>
      <c r="I9" s="2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22" t="s">
        <v>12</v>
      </c>
      <c r="B10" s="23" t="s">
        <v>13</v>
      </c>
      <c r="C10" s="24" t="s">
        <v>14</v>
      </c>
      <c r="D10" s="23" t="s">
        <v>15</v>
      </c>
      <c r="E10" s="23" t="s">
        <v>16</v>
      </c>
      <c r="F10" s="23" t="s">
        <v>17</v>
      </c>
      <c r="G10" s="23" t="s">
        <v>18</v>
      </c>
      <c r="H10" s="23" t="s">
        <v>19</v>
      </c>
      <c r="I10" s="23" t="s">
        <v>20</v>
      </c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  <c r="R10" s="23" t="s">
        <v>29</v>
      </c>
      <c r="S10" s="23" t="s">
        <v>30</v>
      </c>
      <c r="T10" s="23" t="s">
        <v>31</v>
      </c>
      <c r="U10" s="23" t="s">
        <v>32</v>
      </c>
      <c r="V10" s="23" t="s">
        <v>33</v>
      </c>
      <c r="W10" s="23" t="s">
        <v>34</v>
      </c>
      <c r="X10" s="23" t="s">
        <v>35</v>
      </c>
      <c r="Y10" s="23" t="s">
        <v>36</v>
      </c>
      <c r="Z10" s="23" t="s">
        <v>8</v>
      </c>
      <c r="AA10" s="3"/>
      <c r="AB10" s="3"/>
      <c r="AC10" s="3"/>
    </row>
    <row r="11">
      <c r="A11" s="25" t="s">
        <v>37</v>
      </c>
      <c r="B11" s="26"/>
      <c r="C11" s="26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3"/>
      <c r="AB11" s="3"/>
      <c r="AC11" s="3"/>
    </row>
    <row r="12">
      <c r="A12" s="29" t="s">
        <v>38</v>
      </c>
      <c r="B12" s="30">
        <v>25.0</v>
      </c>
      <c r="C12" s="31">
        <f t="shared" ref="C12:Y12" si="7">B12*1.1</f>
        <v>27.5</v>
      </c>
      <c r="D12" s="31">
        <f t="shared" si="7"/>
        <v>30.25</v>
      </c>
      <c r="E12" s="31">
        <f t="shared" si="7"/>
        <v>33.275</v>
      </c>
      <c r="F12" s="31">
        <f t="shared" si="7"/>
        <v>36.6025</v>
      </c>
      <c r="G12" s="31">
        <f t="shared" si="7"/>
        <v>40.26275</v>
      </c>
      <c r="H12" s="31">
        <f t="shared" si="7"/>
        <v>44.289025</v>
      </c>
      <c r="I12" s="31">
        <f t="shared" si="7"/>
        <v>48.7179275</v>
      </c>
      <c r="J12" s="31">
        <f t="shared" si="7"/>
        <v>53.58972025</v>
      </c>
      <c r="K12" s="31">
        <f t="shared" si="7"/>
        <v>58.94869228</v>
      </c>
      <c r="L12" s="31">
        <f t="shared" si="7"/>
        <v>64.8435615</v>
      </c>
      <c r="M12" s="31">
        <f t="shared" si="7"/>
        <v>71.32791765</v>
      </c>
      <c r="N12" s="31">
        <f t="shared" si="7"/>
        <v>78.46070942</v>
      </c>
      <c r="O12" s="31">
        <f t="shared" si="7"/>
        <v>86.30678036</v>
      </c>
      <c r="P12" s="31">
        <f t="shared" si="7"/>
        <v>94.9374584</v>
      </c>
      <c r="Q12" s="31">
        <f t="shared" si="7"/>
        <v>104.4312042</v>
      </c>
      <c r="R12" s="31">
        <f t="shared" si="7"/>
        <v>114.8743247</v>
      </c>
      <c r="S12" s="31">
        <f t="shared" si="7"/>
        <v>126.3617571</v>
      </c>
      <c r="T12" s="31">
        <f t="shared" si="7"/>
        <v>138.9979328</v>
      </c>
      <c r="U12" s="31">
        <f t="shared" si="7"/>
        <v>152.8977261</v>
      </c>
      <c r="V12" s="31">
        <f t="shared" si="7"/>
        <v>168.1874987</v>
      </c>
      <c r="W12" s="31">
        <f t="shared" si="7"/>
        <v>185.0062486</v>
      </c>
      <c r="X12" s="31">
        <f t="shared" si="7"/>
        <v>203.5068735</v>
      </c>
      <c r="Y12" s="31">
        <f t="shared" si="7"/>
        <v>223.8575608</v>
      </c>
      <c r="Z12" s="32">
        <f t="shared" ref="Z12:Z23" si="9">SUM(B12:Y12)</f>
        <v>2212.433169</v>
      </c>
      <c r="AA12" s="33"/>
      <c r="AB12" s="33"/>
      <c r="AC12" s="33"/>
    </row>
    <row r="13">
      <c r="A13" s="34" t="s">
        <v>39</v>
      </c>
      <c r="B13" s="35">
        <f>25*39</f>
        <v>975</v>
      </c>
      <c r="C13" s="36">
        <f t="shared" ref="C13:Y13" si="8">C12*39</f>
        <v>1072.5</v>
      </c>
      <c r="D13" s="36">
        <f t="shared" si="8"/>
        <v>1179.75</v>
      </c>
      <c r="E13" s="36">
        <f t="shared" si="8"/>
        <v>1297.725</v>
      </c>
      <c r="F13" s="36">
        <f t="shared" si="8"/>
        <v>1427.4975</v>
      </c>
      <c r="G13" s="36">
        <f t="shared" si="8"/>
        <v>1570.24725</v>
      </c>
      <c r="H13" s="36">
        <f t="shared" si="8"/>
        <v>1727.271975</v>
      </c>
      <c r="I13" s="36">
        <f t="shared" si="8"/>
        <v>1899.999173</v>
      </c>
      <c r="J13" s="36">
        <f t="shared" si="8"/>
        <v>2089.99909</v>
      </c>
      <c r="K13" s="36">
        <f t="shared" si="8"/>
        <v>2298.998999</v>
      </c>
      <c r="L13" s="36">
        <f t="shared" si="8"/>
        <v>2528.898899</v>
      </c>
      <c r="M13" s="36">
        <f t="shared" si="8"/>
        <v>2781.788788</v>
      </c>
      <c r="N13" s="36">
        <f t="shared" si="8"/>
        <v>3059.967667</v>
      </c>
      <c r="O13" s="36">
        <f t="shared" si="8"/>
        <v>3365.964434</v>
      </c>
      <c r="P13" s="36">
        <f t="shared" si="8"/>
        <v>3702.560877</v>
      </c>
      <c r="Q13" s="36">
        <f t="shared" si="8"/>
        <v>4072.816965</v>
      </c>
      <c r="R13" s="36">
        <f t="shared" si="8"/>
        <v>4480.098662</v>
      </c>
      <c r="S13" s="36">
        <f t="shared" si="8"/>
        <v>4928.108528</v>
      </c>
      <c r="T13" s="36">
        <f t="shared" si="8"/>
        <v>5420.919381</v>
      </c>
      <c r="U13" s="36">
        <f t="shared" si="8"/>
        <v>5963.011319</v>
      </c>
      <c r="V13" s="36">
        <f t="shared" si="8"/>
        <v>6559.312451</v>
      </c>
      <c r="W13" s="36">
        <f t="shared" si="8"/>
        <v>7215.243696</v>
      </c>
      <c r="X13" s="36">
        <f t="shared" si="8"/>
        <v>7936.768065</v>
      </c>
      <c r="Y13" s="36">
        <f t="shared" si="8"/>
        <v>8730.444872</v>
      </c>
      <c r="Z13" s="37">
        <f t="shared" si="9"/>
        <v>86284.89359</v>
      </c>
      <c r="AA13" s="38"/>
      <c r="AB13" s="38"/>
      <c r="AC13" s="38"/>
    </row>
    <row r="14">
      <c r="A14" s="39" t="s">
        <v>40</v>
      </c>
      <c r="B14" s="30">
        <v>20.0</v>
      </c>
      <c r="C14" s="31">
        <f t="shared" ref="C14:Y14" si="10">B14*1.1</f>
        <v>22</v>
      </c>
      <c r="D14" s="31">
        <f t="shared" si="10"/>
        <v>24.2</v>
      </c>
      <c r="E14" s="31">
        <f t="shared" si="10"/>
        <v>26.62</v>
      </c>
      <c r="F14" s="31">
        <f t="shared" si="10"/>
        <v>29.282</v>
      </c>
      <c r="G14" s="31">
        <f t="shared" si="10"/>
        <v>32.2102</v>
      </c>
      <c r="H14" s="31">
        <f t="shared" si="10"/>
        <v>35.43122</v>
      </c>
      <c r="I14" s="31">
        <f t="shared" si="10"/>
        <v>38.974342</v>
      </c>
      <c r="J14" s="31">
        <f t="shared" si="10"/>
        <v>42.8717762</v>
      </c>
      <c r="K14" s="31">
        <f t="shared" si="10"/>
        <v>47.15895382</v>
      </c>
      <c r="L14" s="31">
        <f t="shared" si="10"/>
        <v>51.8748492</v>
      </c>
      <c r="M14" s="31">
        <f t="shared" si="10"/>
        <v>57.06233412</v>
      </c>
      <c r="N14" s="31">
        <f t="shared" si="10"/>
        <v>62.76856753</v>
      </c>
      <c r="O14" s="31">
        <f t="shared" si="10"/>
        <v>69.04542429</v>
      </c>
      <c r="P14" s="31">
        <f t="shared" si="10"/>
        <v>75.94996672</v>
      </c>
      <c r="Q14" s="31">
        <f t="shared" si="10"/>
        <v>83.54496339</v>
      </c>
      <c r="R14" s="31">
        <f t="shared" si="10"/>
        <v>91.89945973</v>
      </c>
      <c r="S14" s="31">
        <f t="shared" si="10"/>
        <v>101.0894057</v>
      </c>
      <c r="T14" s="31">
        <f t="shared" si="10"/>
        <v>111.1983463</v>
      </c>
      <c r="U14" s="31">
        <f t="shared" si="10"/>
        <v>122.3181809</v>
      </c>
      <c r="V14" s="31">
        <f t="shared" si="10"/>
        <v>134.549999</v>
      </c>
      <c r="W14" s="31">
        <f t="shared" si="10"/>
        <v>148.0049989</v>
      </c>
      <c r="X14" s="31">
        <f t="shared" si="10"/>
        <v>162.8054988</v>
      </c>
      <c r="Y14" s="31">
        <f t="shared" si="10"/>
        <v>179.0860487</v>
      </c>
      <c r="Z14" s="32">
        <f t="shared" si="9"/>
        <v>1769.946535</v>
      </c>
      <c r="AA14" s="33"/>
      <c r="AB14" s="33"/>
      <c r="AC14" s="33"/>
    </row>
    <row r="15">
      <c r="A15" s="34" t="s">
        <v>41</v>
      </c>
      <c r="B15" s="40">
        <f>20*59</f>
        <v>1180</v>
      </c>
      <c r="C15" s="41">
        <f t="shared" ref="C15:Y15" si="11">C14*59</f>
        <v>1298</v>
      </c>
      <c r="D15" s="41">
        <f t="shared" si="11"/>
        <v>1427.8</v>
      </c>
      <c r="E15" s="41">
        <f t="shared" si="11"/>
        <v>1570.58</v>
      </c>
      <c r="F15" s="41">
        <f t="shared" si="11"/>
        <v>1727.638</v>
      </c>
      <c r="G15" s="41">
        <f t="shared" si="11"/>
        <v>1900.4018</v>
      </c>
      <c r="H15" s="41">
        <f t="shared" si="11"/>
        <v>2090.44198</v>
      </c>
      <c r="I15" s="41">
        <f t="shared" si="11"/>
        <v>2299.486178</v>
      </c>
      <c r="J15" s="41">
        <f t="shared" si="11"/>
        <v>2529.434796</v>
      </c>
      <c r="K15" s="41">
        <f t="shared" si="11"/>
        <v>2782.378275</v>
      </c>
      <c r="L15" s="41">
        <f t="shared" si="11"/>
        <v>3060.616103</v>
      </c>
      <c r="M15" s="41">
        <f t="shared" si="11"/>
        <v>3366.677713</v>
      </c>
      <c r="N15" s="41">
        <f t="shared" si="11"/>
        <v>3703.345485</v>
      </c>
      <c r="O15" s="41">
        <f t="shared" si="11"/>
        <v>4073.680033</v>
      </c>
      <c r="P15" s="41">
        <f t="shared" si="11"/>
        <v>4481.048036</v>
      </c>
      <c r="Q15" s="41">
        <f t="shared" si="11"/>
        <v>4929.15284</v>
      </c>
      <c r="R15" s="41">
        <f t="shared" si="11"/>
        <v>5422.068124</v>
      </c>
      <c r="S15" s="41">
        <f t="shared" si="11"/>
        <v>5964.274936</v>
      </c>
      <c r="T15" s="41">
        <f t="shared" si="11"/>
        <v>6560.70243</v>
      </c>
      <c r="U15" s="41">
        <f t="shared" si="11"/>
        <v>7216.772673</v>
      </c>
      <c r="V15" s="41">
        <f t="shared" si="11"/>
        <v>7938.44994</v>
      </c>
      <c r="W15" s="41">
        <f t="shared" si="11"/>
        <v>8732.294934</v>
      </c>
      <c r="X15" s="41">
        <f t="shared" si="11"/>
        <v>9605.524428</v>
      </c>
      <c r="Y15" s="41">
        <f t="shared" si="11"/>
        <v>10566.07687</v>
      </c>
      <c r="Z15" s="37">
        <f t="shared" si="9"/>
        <v>104426.8456</v>
      </c>
      <c r="AA15" s="42"/>
      <c r="AB15" s="33"/>
      <c r="AC15" s="33"/>
    </row>
    <row r="16">
      <c r="A16" s="39" t="s">
        <v>42</v>
      </c>
      <c r="B16" s="30">
        <v>15.0</v>
      </c>
      <c r="C16" s="31">
        <f t="shared" ref="C16:Y16" si="12">B16*1.1</f>
        <v>16.5</v>
      </c>
      <c r="D16" s="31">
        <f t="shared" si="12"/>
        <v>18.15</v>
      </c>
      <c r="E16" s="31">
        <f t="shared" si="12"/>
        <v>19.965</v>
      </c>
      <c r="F16" s="31">
        <f t="shared" si="12"/>
        <v>21.9615</v>
      </c>
      <c r="G16" s="31">
        <f t="shared" si="12"/>
        <v>24.15765</v>
      </c>
      <c r="H16" s="31">
        <f t="shared" si="12"/>
        <v>26.573415</v>
      </c>
      <c r="I16" s="31">
        <f t="shared" si="12"/>
        <v>29.2307565</v>
      </c>
      <c r="J16" s="31">
        <f t="shared" si="12"/>
        <v>32.15383215</v>
      </c>
      <c r="K16" s="31">
        <f t="shared" si="12"/>
        <v>35.36921537</v>
      </c>
      <c r="L16" s="31">
        <f t="shared" si="12"/>
        <v>38.9061369</v>
      </c>
      <c r="M16" s="31">
        <f t="shared" si="12"/>
        <v>42.79675059</v>
      </c>
      <c r="N16" s="31">
        <f t="shared" si="12"/>
        <v>47.07642565</v>
      </c>
      <c r="O16" s="31">
        <f t="shared" si="12"/>
        <v>51.78406822</v>
      </c>
      <c r="P16" s="31">
        <f t="shared" si="12"/>
        <v>56.96247504</v>
      </c>
      <c r="Q16" s="31">
        <f t="shared" si="12"/>
        <v>62.65872254</v>
      </c>
      <c r="R16" s="31">
        <f t="shared" si="12"/>
        <v>68.9245948</v>
      </c>
      <c r="S16" s="31">
        <f t="shared" si="12"/>
        <v>75.81705427</v>
      </c>
      <c r="T16" s="31">
        <f t="shared" si="12"/>
        <v>83.3987597</v>
      </c>
      <c r="U16" s="31">
        <f t="shared" si="12"/>
        <v>91.73863567</v>
      </c>
      <c r="V16" s="31">
        <f t="shared" si="12"/>
        <v>100.9124992</v>
      </c>
      <c r="W16" s="31">
        <f t="shared" si="12"/>
        <v>111.0037492</v>
      </c>
      <c r="X16" s="31">
        <f t="shared" si="12"/>
        <v>122.1041241</v>
      </c>
      <c r="Y16" s="31">
        <f t="shared" si="12"/>
        <v>134.3145365</v>
      </c>
      <c r="Z16" s="32">
        <f t="shared" si="9"/>
        <v>1327.459901</v>
      </c>
      <c r="AA16" s="33"/>
      <c r="AB16" s="33"/>
      <c r="AC16" s="33"/>
    </row>
    <row r="17">
      <c r="A17" s="34" t="s">
        <v>43</v>
      </c>
      <c r="B17" s="40">
        <f>15*149</f>
        <v>2235</v>
      </c>
      <c r="C17" s="41">
        <f t="shared" ref="C17:Y17" si="13">C16*149</f>
        <v>2458.5</v>
      </c>
      <c r="D17" s="41">
        <f t="shared" si="13"/>
        <v>2704.35</v>
      </c>
      <c r="E17" s="41">
        <f t="shared" si="13"/>
        <v>2974.785</v>
      </c>
      <c r="F17" s="41">
        <f t="shared" si="13"/>
        <v>3272.2635</v>
      </c>
      <c r="G17" s="41">
        <f t="shared" si="13"/>
        <v>3599.48985</v>
      </c>
      <c r="H17" s="41">
        <f t="shared" si="13"/>
        <v>3959.438835</v>
      </c>
      <c r="I17" s="41">
        <f t="shared" si="13"/>
        <v>4355.382719</v>
      </c>
      <c r="J17" s="41">
        <f t="shared" si="13"/>
        <v>4790.92099</v>
      </c>
      <c r="K17" s="41">
        <f t="shared" si="13"/>
        <v>5270.013089</v>
      </c>
      <c r="L17" s="41">
        <f t="shared" si="13"/>
        <v>5797.014398</v>
      </c>
      <c r="M17" s="41">
        <f t="shared" si="13"/>
        <v>6376.715838</v>
      </c>
      <c r="N17" s="41">
        <f t="shared" si="13"/>
        <v>7014.387422</v>
      </c>
      <c r="O17" s="41">
        <f t="shared" si="13"/>
        <v>7715.826164</v>
      </c>
      <c r="P17" s="41">
        <f t="shared" si="13"/>
        <v>8487.408781</v>
      </c>
      <c r="Q17" s="41">
        <f t="shared" si="13"/>
        <v>9336.149659</v>
      </c>
      <c r="R17" s="41">
        <f t="shared" si="13"/>
        <v>10269.76462</v>
      </c>
      <c r="S17" s="41">
        <f t="shared" si="13"/>
        <v>11296.74109</v>
      </c>
      <c r="T17" s="41">
        <f t="shared" si="13"/>
        <v>12426.4152</v>
      </c>
      <c r="U17" s="41">
        <f t="shared" si="13"/>
        <v>13669.05672</v>
      </c>
      <c r="V17" s="41">
        <f t="shared" si="13"/>
        <v>15035.96239</v>
      </c>
      <c r="W17" s="41">
        <f t="shared" si="13"/>
        <v>16539.55863</v>
      </c>
      <c r="X17" s="41">
        <f t="shared" si="13"/>
        <v>18193.51449</v>
      </c>
      <c r="Y17" s="41">
        <f t="shared" si="13"/>
        <v>20012.86594</v>
      </c>
      <c r="Z17" s="37">
        <f t="shared" si="9"/>
        <v>197791.5253</v>
      </c>
      <c r="AA17" s="42"/>
      <c r="AB17" s="33"/>
      <c r="AC17" s="33"/>
    </row>
    <row r="18">
      <c r="A18" s="39" t="s">
        <v>44</v>
      </c>
      <c r="B18" s="30">
        <v>10.0</v>
      </c>
      <c r="C18" s="31">
        <f t="shared" ref="C18:Y18" si="14">B18*1.1</f>
        <v>11</v>
      </c>
      <c r="D18" s="31">
        <f t="shared" si="14"/>
        <v>12.1</v>
      </c>
      <c r="E18" s="31">
        <f t="shared" si="14"/>
        <v>13.31</v>
      </c>
      <c r="F18" s="31">
        <f t="shared" si="14"/>
        <v>14.641</v>
      </c>
      <c r="G18" s="31">
        <f t="shared" si="14"/>
        <v>16.1051</v>
      </c>
      <c r="H18" s="31">
        <f t="shared" si="14"/>
        <v>17.71561</v>
      </c>
      <c r="I18" s="31">
        <f t="shared" si="14"/>
        <v>19.487171</v>
      </c>
      <c r="J18" s="31">
        <f t="shared" si="14"/>
        <v>21.4358881</v>
      </c>
      <c r="K18" s="31">
        <f t="shared" si="14"/>
        <v>23.57947691</v>
      </c>
      <c r="L18" s="31">
        <f t="shared" si="14"/>
        <v>25.9374246</v>
      </c>
      <c r="M18" s="31">
        <f t="shared" si="14"/>
        <v>28.53116706</v>
      </c>
      <c r="N18" s="31">
        <f t="shared" si="14"/>
        <v>31.38428377</v>
      </c>
      <c r="O18" s="31">
        <f t="shared" si="14"/>
        <v>34.52271214</v>
      </c>
      <c r="P18" s="31">
        <f t="shared" si="14"/>
        <v>37.97498336</v>
      </c>
      <c r="Q18" s="31">
        <f t="shared" si="14"/>
        <v>41.77248169</v>
      </c>
      <c r="R18" s="31">
        <f t="shared" si="14"/>
        <v>45.94972986</v>
      </c>
      <c r="S18" s="31">
        <f t="shared" si="14"/>
        <v>50.54470285</v>
      </c>
      <c r="T18" s="31">
        <f t="shared" si="14"/>
        <v>55.59917313</v>
      </c>
      <c r="U18" s="31">
        <f t="shared" si="14"/>
        <v>61.15909045</v>
      </c>
      <c r="V18" s="31">
        <f t="shared" si="14"/>
        <v>67.27499949</v>
      </c>
      <c r="W18" s="31">
        <f t="shared" si="14"/>
        <v>74.00249944</v>
      </c>
      <c r="X18" s="31">
        <f t="shared" si="14"/>
        <v>81.40274939</v>
      </c>
      <c r="Y18" s="31">
        <f t="shared" si="14"/>
        <v>89.54302433</v>
      </c>
      <c r="Z18" s="32">
        <f t="shared" si="9"/>
        <v>884.9732676</v>
      </c>
      <c r="AA18" s="33"/>
      <c r="AB18" s="33"/>
      <c r="AC18" s="33"/>
    </row>
    <row r="19">
      <c r="A19" s="34" t="s">
        <v>45</v>
      </c>
      <c r="B19" s="40">
        <f>10*199</f>
        <v>1990</v>
      </c>
      <c r="C19" s="41">
        <f t="shared" ref="C19:Y19" si="15">C18*199</f>
        <v>2189</v>
      </c>
      <c r="D19" s="41">
        <f t="shared" si="15"/>
        <v>2407.9</v>
      </c>
      <c r="E19" s="41">
        <f t="shared" si="15"/>
        <v>2648.69</v>
      </c>
      <c r="F19" s="41">
        <f t="shared" si="15"/>
        <v>2913.559</v>
      </c>
      <c r="G19" s="41">
        <f t="shared" si="15"/>
        <v>3204.9149</v>
      </c>
      <c r="H19" s="41">
        <f t="shared" si="15"/>
        <v>3525.40639</v>
      </c>
      <c r="I19" s="41">
        <f t="shared" si="15"/>
        <v>3877.947029</v>
      </c>
      <c r="J19" s="41">
        <f t="shared" si="15"/>
        <v>4265.741732</v>
      </c>
      <c r="K19" s="41">
        <f t="shared" si="15"/>
        <v>4692.315905</v>
      </c>
      <c r="L19" s="41">
        <f t="shared" si="15"/>
        <v>5161.547496</v>
      </c>
      <c r="M19" s="41">
        <f t="shared" si="15"/>
        <v>5677.702245</v>
      </c>
      <c r="N19" s="41">
        <f t="shared" si="15"/>
        <v>6245.47247</v>
      </c>
      <c r="O19" s="41">
        <f t="shared" si="15"/>
        <v>6870.019717</v>
      </c>
      <c r="P19" s="41">
        <f t="shared" si="15"/>
        <v>7557.021688</v>
      </c>
      <c r="Q19" s="41">
        <f t="shared" si="15"/>
        <v>8312.723857</v>
      </c>
      <c r="R19" s="41">
        <f t="shared" si="15"/>
        <v>9143.996243</v>
      </c>
      <c r="S19" s="41">
        <f t="shared" si="15"/>
        <v>10058.39587</v>
      </c>
      <c r="T19" s="41">
        <f t="shared" si="15"/>
        <v>11064.23545</v>
      </c>
      <c r="U19" s="41">
        <f t="shared" si="15"/>
        <v>12170.659</v>
      </c>
      <c r="V19" s="41">
        <f t="shared" si="15"/>
        <v>13387.7249</v>
      </c>
      <c r="W19" s="41">
        <f t="shared" si="15"/>
        <v>14726.49739</v>
      </c>
      <c r="X19" s="41">
        <f t="shared" si="15"/>
        <v>16199.14713</v>
      </c>
      <c r="Y19" s="41">
        <f t="shared" si="15"/>
        <v>17819.06184</v>
      </c>
      <c r="Z19" s="37">
        <f t="shared" si="9"/>
        <v>176109.6802</v>
      </c>
      <c r="AA19" s="42"/>
      <c r="AB19" s="33"/>
      <c r="AC19" s="33"/>
    </row>
    <row r="20">
      <c r="A20" s="43" t="s">
        <v>46</v>
      </c>
      <c r="B20" s="30">
        <v>5.0</v>
      </c>
      <c r="C20" s="31">
        <f t="shared" ref="C20:Y20" si="16">B20*1.1</f>
        <v>5.5</v>
      </c>
      <c r="D20" s="31">
        <f t="shared" si="16"/>
        <v>6.05</v>
      </c>
      <c r="E20" s="31">
        <f t="shared" si="16"/>
        <v>6.655</v>
      </c>
      <c r="F20" s="31">
        <f t="shared" si="16"/>
        <v>7.3205</v>
      </c>
      <c r="G20" s="31">
        <f t="shared" si="16"/>
        <v>8.05255</v>
      </c>
      <c r="H20" s="31">
        <f t="shared" si="16"/>
        <v>8.857805</v>
      </c>
      <c r="I20" s="31">
        <f t="shared" si="16"/>
        <v>9.7435855</v>
      </c>
      <c r="J20" s="31">
        <f t="shared" si="16"/>
        <v>10.71794405</v>
      </c>
      <c r="K20" s="31">
        <f t="shared" si="16"/>
        <v>11.78973846</v>
      </c>
      <c r="L20" s="31">
        <f t="shared" si="16"/>
        <v>12.9687123</v>
      </c>
      <c r="M20" s="31">
        <f t="shared" si="16"/>
        <v>14.26558353</v>
      </c>
      <c r="N20" s="31">
        <f t="shared" si="16"/>
        <v>15.69214188</v>
      </c>
      <c r="O20" s="31">
        <f t="shared" si="16"/>
        <v>17.26135607</v>
      </c>
      <c r="P20" s="31">
        <f t="shared" si="16"/>
        <v>18.98749168</v>
      </c>
      <c r="Q20" s="31">
        <f t="shared" si="16"/>
        <v>20.88624085</v>
      </c>
      <c r="R20" s="31">
        <f t="shared" si="16"/>
        <v>22.97486493</v>
      </c>
      <c r="S20" s="31">
        <f t="shared" si="16"/>
        <v>25.27235142</v>
      </c>
      <c r="T20" s="31">
        <f t="shared" si="16"/>
        <v>27.79958657</v>
      </c>
      <c r="U20" s="31">
        <f t="shared" si="16"/>
        <v>30.57954522</v>
      </c>
      <c r="V20" s="31">
        <f t="shared" si="16"/>
        <v>33.63749975</v>
      </c>
      <c r="W20" s="31">
        <f t="shared" si="16"/>
        <v>37.00124972</v>
      </c>
      <c r="X20" s="31">
        <f t="shared" si="16"/>
        <v>40.70137469</v>
      </c>
      <c r="Y20" s="31">
        <f t="shared" si="16"/>
        <v>44.77151216</v>
      </c>
      <c r="Z20" s="32">
        <f t="shared" si="9"/>
        <v>442.4866338</v>
      </c>
      <c r="AA20" s="33"/>
      <c r="AB20" s="33"/>
      <c r="AC20" s="33"/>
    </row>
    <row r="21">
      <c r="A21" s="34" t="s">
        <v>47</v>
      </c>
      <c r="B21" s="40">
        <f>5*499</f>
        <v>2495</v>
      </c>
      <c r="C21" s="41">
        <f t="shared" ref="C21:Y21" si="17">C20*499</f>
        <v>2744.5</v>
      </c>
      <c r="D21" s="41">
        <f t="shared" si="17"/>
        <v>3018.95</v>
      </c>
      <c r="E21" s="41">
        <f t="shared" si="17"/>
        <v>3320.845</v>
      </c>
      <c r="F21" s="41">
        <f t="shared" si="17"/>
        <v>3652.9295</v>
      </c>
      <c r="G21" s="41">
        <f t="shared" si="17"/>
        <v>4018.22245</v>
      </c>
      <c r="H21" s="41">
        <f t="shared" si="17"/>
        <v>4420.044695</v>
      </c>
      <c r="I21" s="41">
        <f t="shared" si="17"/>
        <v>4862.049165</v>
      </c>
      <c r="J21" s="41">
        <f t="shared" si="17"/>
        <v>5348.254081</v>
      </c>
      <c r="K21" s="41">
        <f t="shared" si="17"/>
        <v>5883.079489</v>
      </c>
      <c r="L21" s="41">
        <f t="shared" si="17"/>
        <v>6471.387438</v>
      </c>
      <c r="M21" s="41">
        <f t="shared" si="17"/>
        <v>7118.526182</v>
      </c>
      <c r="N21" s="41">
        <f t="shared" si="17"/>
        <v>7830.3788</v>
      </c>
      <c r="O21" s="41">
        <f t="shared" si="17"/>
        <v>8613.41668</v>
      </c>
      <c r="P21" s="41">
        <f t="shared" si="17"/>
        <v>9474.758348</v>
      </c>
      <c r="Q21" s="41">
        <f t="shared" si="17"/>
        <v>10422.23418</v>
      </c>
      <c r="R21" s="41">
        <f t="shared" si="17"/>
        <v>11464.4576</v>
      </c>
      <c r="S21" s="41">
        <f t="shared" si="17"/>
        <v>12610.90336</v>
      </c>
      <c r="T21" s="41">
        <f t="shared" si="17"/>
        <v>13871.9937</v>
      </c>
      <c r="U21" s="41">
        <f t="shared" si="17"/>
        <v>15259.19307</v>
      </c>
      <c r="V21" s="41">
        <f t="shared" si="17"/>
        <v>16785.11237</v>
      </c>
      <c r="W21" s="41">
        <f t="shared" si="17"/>
        <v>18463.62361</v>
      </c>
      <c r="X21" s="41">
        <f t="shared" si="17"/>
        <v>20309.98597</v>
      </c>
      <c r="Y21" s="41">
        <f t="shared" si="17"/>
        <v>22340.98457</v>
      </c>
      <c r="Z21" s="37">
        <f t="shared" si="9"/>
        <v>220800.8303</v>
      </c>
      <c r="AA21" s="33"/>
      <c r="AB21" s="33"/>
      <c r="AC21" s="33"/>
    </row>
    <row r="22">
      <c r="A22" s="44" t="s">
        <v>48</v>
      </c>
      <c r="B22" s="30">
        <v>3.0</v>
      </c>
      <c r="C22" s="31">
        <f t="shared" ref="C22:Y22" si="18">B22*1.1</f>
        <v>3.3</v>
      </c>
      <c r="D22" s="31">
        <f t="shared" si="18"/>
        <v>3.63</v>
      </c>
      <c r="E22" s="31">
        <f t="shared" si="18"/>
        <v>3.993</v>
      </c>
      <c r="F22" s="31">
        <f t="shared" si="18"/>
        <v>4.3923</v>
      </c>
      <c r="G22" s="31">
        <f t="shared" si="18"/>
        <v>4.83153</v>
      </c>
      <c r="H22" s="31">
        <f t="shared" si="18"/>
        <v>5.314683</v>
      </c>
      <c r="I22" s="31">
        <f t="shared" si="18"/>
        <v>5.8461513</v>
      </c>
      <c r="J22" s="31">
        <f t="shared" si="18"/>
        <v>6.43076643</v>
      </c>
      <c r="K22" s="31">
        <f t="shared" si="18"/>
        <v>7.073843073</v>
      </c>
      <c r="L22" s="31">
        <f t="shared" si="18"/>
        <v>7.78122738</v>
      </c>
      <c r="M22" s="31">
        <f t="shared" si="18"/>
        <v>8.559350118</v>
      </c>
      <c r="N22" s="31">
        <f t="shared" si="18"/>
        <v>9.41528513</v>
      </c>
      <c r="O22" s="31">
        <f t="shared" si="18"/>
        <v>10.35681364</v>
      </c>
      <c r="P22" s="31">
        <f t="shared" si="18"/>
        <v>11.39249501</v>
      </c>
      <c r="Q22" s="31">
        <f t="shared" si="18"/>
        <v>12.53174451</v>
      </c>
      <c r="R22" s="31">
        <f t="shared" si="18"/>
        <v>13.78491896</v>
      </c>
      <c r="S22" s="31">
        <f t="shared" si="18"/>
        <v>15.16341085</v>
      </c>
      <c r="T22" s="31">
        <f t="shared" si="18"/>
        <v>16.67975194</v>
      </c>
      <c r="U22" s="31">
        <f t="shared" si="18"/>
        <v>18.34772713</v>
      </c>
      <c r="V22" s="31">
        <f t="shared" si="18"/>
        <v>20.18249985</v>
      </c>
      <c r="W22" s="31">
        <f t="shared" si="18"/>
        <v>22.20074983</v>
      </c>
      <c r="X22" s="31">
        <f t="shared" si="18"/>
        <v>24.42082482</v>
      </c>
      <c r="Y22" s="31">
        <f t="shared" si="18"/>
        <v>26.8629073</v>
      </c>
      <c r="Z22" s="32">
        <f t="shared" si="9"/>
        <v>265.4919803</v>
      </c>
      <c r="AA22" s="33"/>
      <c r="AB22" s="33"/>
      <c r="AC22" s="33"/>
    </row>
    <row r="23">
      <c r="A23" s="45" t="s">
        <v>49</v>
      </c>
      <c r="B23" s="35">
        <f>3*1000</f>
        <v>3000</v>
      </c>
      <c r="C23" s="36">
        <f t="shared" ref="C23:Y23" si="19">C22*1000</f>
        <v>3300</v>
      </c>
      <c r="D23" s="36">
        <f t="shared" si="19"/>
        <v>3630</v>
      </c>
      <c r="E23" s="36">
        <f t="shared" si="19"/>
        <v>3993</v>
      </c>
      <c r="F23" s="36">
        <f t="shared" si="19"/>
        <v>4392.3</v>
      </c>
      <c r="G23" s="36">
        <f t="shared" si="19"/>
        <v>4831.53</v>
      </c>
      <c r="H23" s="36">
        <f t="shared" si="19"/>
        <v>5314.683</v>
      </c>
      <c r="I23" s="36">
        <f t="shared" si="19"/>
        <v>5846.1513</v>
      </c>
      <c r="J23" s="36">
        <f t="shared" si="19"/>
        <v>6430.76643</v>
      </c>
      <c r="K23" s="36">
        <f t="shared" si="19"/>
        <v>7073.843073</v>
      </c>
      <c r="L23" s="36">
        <f t="shared" si="19"/>
        <v>7781.22738</v>
      </c>
      <c r="M23" s="36">
        <f t="shared" si="19"/>
        <v>8559.350118</v>
      </c>
      <c r="N23" s="36">
        <f t="shared" si="19"/>
        <v>9415.28513</v>
      </c>
      <c r="O23" s="36">
        <f t="shared" si="19"/>
        <v>10356.81364</v>
      </c>
      <c r="P23" s="36">
        <f t="shared" si="19"/>
        <v>11392.49501</v>
      </c>
      <c r="Q23" s="36">
        <f t="shared" si="19"/>
        <v>12531.74451</v>
      </c>
      <c r="R23" s="36">
        <f t="shared" si="19"/>
        <v>13784.91896</v>
      </c>
      <c r="S23" s="36">
        <f t="shared" si="19"/>
        <v>15163.41085</v>
      </c>
      <c r="T23" s="36">
        <f t="shared" si="19"/>
        <v>16679.75194</v>
      </c>
      <c r="U23" s="36">
        <f t="shared" si="19"/>
        <v>18347.72713</v>
      </c>
      <c r="V23" s="36">
        <f t="shared" si="19"/>
        <v>20182.49985</v>
      </c>
      <c r="W23" s="36">
        <f t="shared" si="19"/>
        <v>22200.74983</v>
      </c>
      <c r="X23" s="36">
        <f t="shared" si="19"/>
        <v>24420.82482</v>
      </c>
      <c r="Y23" s="36">
        <f t="shared" si="19"/>
        <v>26862.9073</v>
      </c>
      <c r="Z23" s="37">
        <f t="shared" si="9"/>
        <v>265491.9803</v>
      </c>
      <c r="AA23" s="38"/>
      <c r="AB23" s="38"/>
      <c r="AC23" s="38"/>
    </row>
    <row r="24">
      <c r="A24" s="46" t="s">
        <v>50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33"/>
      <c r="AB24" s="33"/>
      <c r="AC24" s="33"/>
    </row>
    <row r="25">
      <c r="A25" s="48" t="s">
        <v>51</v>
      </c>
      <c r="B25" s="49">
        <v>10.0</v>
      </c>
      <c r="C25" s="31">
        <f t="shared" ref="C25:Y25" si="20">B25*1.1</f>
        <v>11</v>
      </c>
      <c r="D25" s="31">
        <f t="shared" si="20"/>
        <v>12.1</v>
      </c>
      <c r="E25" s="31">
        <f t="shared" si="20"/>
        <v>13.31</v>
      </c>
      <c r="F25" s="31">
        <f t="shared" si="20"/>
        <v>14.641</v>
      </c>
      <c r="G25" s="31">
        <f t="shared" si="20"/>
        <v>16.1051</v>
      </c>
      <c r="H25" s="31">
        <f t="shared" si="20"/>
        <v>17.71561</v>
      </c>
      <c r="I25" s="31">
        <f t="shared" si="20"/>
        <v>19.487171</v>
      </c>
      <c r="J25" s="31">
        <f t="shared" si="20"/>
        <v>21.4358881</v>
      </c>
      <c r="K25" s="31">
        <f t="shared" si="20"/>
        <v>23.57947691</v>
      </c>
      <c r="L25" s="31">
        <f t="shared" si="20"/>
        <v>25.9374246</v>
      </c>
      <c r="M25" s="31">
        <f t="shared" si="20"/>
        <v>28.53116706</v>
      </c>
      <c r="N25" s="31">
        <f t="shared" si="20"/>
        <v>31.38428377</v>
      </c>
      <c r="O25" s="31">
        <f t="shared" si="20"/>
        <v>34.52271214</v>
      </c>
      <c r="P25" s="31">
        <f t="shared" si="20"/>
        <v>37.97498336</v>
      </c>
      <c r="Q25" s="31">
        <f t="shared" si="20"/>
        <v>41.77248169</v>
      </c>
      <c r="R25" s="31">
        <f t="shared" si="20"/>
        <v>45.94972986</v>
      </c>
      <c r="S25" s="31">
        <f t="shared" si="20"/>
        <v>50.54470285</v>
      </c>
      <c r="T25" s="31">
        <f t="shared" si="20"/>
        <v>55.59917313</v>
      </c>
      <c r="U25" s="31">
        <f t="shared" si="20"/>
        <v>61.15909045</v>
      </c>
      <c r="V25" s="31">
        <f t="shared" si="20"/>
        <v>67.27499949</v>
      </c>
      <c r="W25" s="31">
        <f t="shared" si="20"/>
        <v>74.00249944</v>
      </c>
      <c r="X25" s="31">
        <f t="shared" si="20"/>
        <v>81.40274939</v>
      </c>
      <c r="Y25" s="31">
        <f t="shared" si="20"/>
        <v>89.54302433</v>
      </c>
      <c r="Z25" s="32">
        <f t="shared" ref="Z25:Z31" si="22">SUM(B25:Y25)</f>
        <v>884.9732676</v>
      </c>
      <c r="AA25" s="42"/>
      <c r="AB25" s="33"/>
      <c r="AC25" s="33"/>
    </row>
    <row r="26">
      <c r="A26" s="50" t="s">
        <v>52</v>
      </c>
      <c r="B26" s="51">
        <f>10*299</f>
        <v>2990</v>
      </c>
      <c r="C26" s="41">
        <f t="shared" ref="C26:Y26" si="21">C25*199</f>
        <v>2189</v>
      </c>
      <c r="D26" s="41">
        <f t="shared" si="21"/>
        <v>2407.9</v>
      </c>
      <c r="E26" s="41">
        <f t="shared" si="21"/>
        <v>2648.69</v>
      </c>
      <c r="F26" s="41">
        <f t="shared" si="21"/>
        <v>2913.559</v>
      </c>
      <c r="G26" s="41">
        <f t="shared" si="21"/>
        <v>3204.9149</v>
      </c>
      <c r="H26" s="41">
        <f t="shared" si="21"/>
        <v>3525.40639</v>
      </c>
      <c r="I26" s="41">
        <f t="shared" si="21"/>
        <v>3877.947029</v>
      </c>
      <c r="J26" s="41">
        <f t="shared" si="21"/>
        <v>4265.741732</v>
      </c>
      <c r="K26" s="41">
        <f t="shared" si="21"/>
        <v>4692.315905</v>
      </c>
      <c r="L26" s="41">
        <f t="shared" si="21"/>
        <v>5161.547496</v>
      </c>
      <c r="M26" s="41">
        <f t="shared" si="21"/>
        <v>5677.702245</v>
      </c>
      <c r="N26" s="41">
        <f t="shared" si="21"/>
        <v>6245.47247</v>
      </c>
      <c r="O26" s="41">
        <f t="shared" si="21"/>
        <v>6870.019717</v>
      </c>
      <c r="P26" s="41">
        <f t="shared" si="21"/>
        <v>7557.021688</v>
      </c>
      <c r="Q26" s="41">
        <f t="shared" si="21"/>
        <v>8312.723857</v>
      </c>
      <c r="R26" s="41">
        <f t="shared" si="21"/>
        <v>9143.996243</v>
      </c>
      <c r="S26" s="41">
        <f t="shared" si="21"/>
        <v>10058.39587</v>
      </c>
      <c r="T26" s="41">
        <f t="shared" si="21"/>
        <v>11064.23545</v>
      </c>
      <c r="U26" s="41">
        <f t="shared" si="21"/>
        <v>12170.659</v>
      </c>
      <c r="V26" s="41">
        <f t="shared" si="21"/>
        <v>13387.7249</v>
      </c>
      <c r="W26" s="41">
        <f t="shared" si="21"/>
        <v>14726.49739</v>
      </c>
      <c r="X26" s="41">
        <f t="shared" si="21"/>
        <v>16199.14713</v>
      </c>
      <c r="Y26" s="41">
        <f t="shared" si="21"/>
        <v>17819.06184</v>
      </c>
      <c r="Z26" s="37">
        <f t="shared" si="22"/>
        <v>177109.6802</v>
      </c>
      <c r="AA26" s="33"/>
      <c r="AB26" s="33"/>
      <c r="AC26" s="33"/>
    </row>
    <row r="27">
      <c r="A27" s="39" t="s">
        <v>53</v>
      </c>
      <c r="B27" s="52">
        <v>5.0</v>
      </c>
      <c r="C27" s="31">
        <f t="shared" ref="C27:Y27" si="23">B27*1.1</f>
        <v>5.5</v>
      </c>
      <c r="D27" s="31">
        <f t="shared" si="23"/>
        <v>6.05</v>
      </c>
      <c r="E27" s="31">
        <f t="shared" si="23"/>
        <v>6.655</v>
      </c>
      <c r="F27" s="31">
        <f t="shared" si="23"/>
        <v>7.3205</v>
      </c>
      <c r="G27" s="31">
        <f t="shared" si="23"/>
        <v>8.05255</v>
      </c>
      <c r="H27" s="31">
        <f t="shared" si="23"/>
        <v>8.857805</v>
      </c>
      <c r="I27" s="31">
        <f t="shared" si="23"/>
        <v>9.7435855</v>
      </c>
      <c r="J27" s="31">
        <f t="shared" si="23"/>
        <v>10.71794405</v>
      </c>
      <c r="K27" s="31">
        <f t="shared" si="23"/>
        <v>11.78973846</v>
      </c>
      <c r="L27" s="31">
        <f t="shared" si="23"/>
        <v>12.9687123</v>
      </c>
      <c r="M27" s="31">
        <f t="shared" si="23"/>
        <v>14.26558353</v>
      </c>
      <c r="N27" s="31">
        <f t="shared" si="23"/>
        <v>15.69214188</v>
      </c>
      <c r="O27" s="31">
        <f t="shared" si="23"/>
        <v>17.26135607</v>
      </c>
      <c r="P27" s="31">
        <f t="shared" si="23"/>
        <v>18.98749168</v>
      </c>
      <c r="Q27" s="31">
        <f t="shared" si="23"/>
        <v>20.88624085</v>
      </c>
      <c r="R27" s="31">
        <f t="shared" si="23"/>
        <v>22.97486493</v>
      </c>
      <c r="S27" s="31">
        <f t="shared" si="23"/>
        <v>25.27235142</v>
      </c>
      <c r="T27" s="31">
        <f t="shared" si="23"/>
        <v>27.79958657</v>
      </c>
      <c r="U27" s="31">
        <f t="shared" si="23"/>
        <v>30.57954522</v>
      </c>
      <c r="V27" s="31">
        <f t="shared" si="23"/>
        <v>33.63749975</v>
      </c>
      <c r="W27" s="31">
        <f t="shared" si="23"/>
        <v>37.00124972</v>
      </c>
      <c r="X27" s="31">
        <f t="shared" si="23"/>
        <v>40.70137469</v>
      </c>
      <c r="Y27" s="31">
        <f t="shared" si="23"/>
        <v>44.77151216</v>
      </c>
      <c r="Z27" s="32">
        <f t="shared" si="22"/>
        <v>442.4866338</v>
      </c>
      <c r="AA27" s="42"/>
      <c r="AB27" s="33"/>
      <c r="AC27" s="33"/>
    </row>
    <row r="28">
      <c r="A28" s="50" t="s">
        <v>54</v>
      </c>
      <c r="B28" s="51">
        <f>5*799</f>
        <v>3995</v>
      </c>
      <c r="C28" s="41">
        <f t="shared" ref="C28:Y28" si="24">C27*499</f>
        <v>2744.5</v>
      </c>
      <c r="D28" s="41">
        <f t="shared" si="24"/>
        <v>3018.95</v>
      </c>
      <c r="E28" s="41">
        <f t="shared" si="24"/>
        <v>3320.845</v>
      </c>
      <c r="F28" s="41">
        <f t="shared" si="24"/>
        <v>3652.9295</v>
      </c>
      <c r="G28" s="41">
        <f t="shared" si="24"/>
        <v>4018.22245</v>
      </c>
      <c r="H28" s="41">
        <f t="shared" si="24"/>
        <v>4420.044695</v>
      </c>
      <c r="I28" s="41">
        <f t="shared" si="24"/>
        <v>4862.049165</v>
      </c>
      <c r="J28" s="41">
        <f t="shared" si="24"/>
        <v>5348.254081</v>
      </c>
      <c r="K28" s="41">
        <f t="shared" si="24"/>
        <v>5883.079489</v>
      </c>
      <c r="L28" s="41">
        <f t="shared" si="24"/>
        <v>6471.387438</v>
      </c>
      <c r="M28" s="41">
        <f t="shared" si="24"/>
        <v>7118.526182</v>
      </c>
      <c r="N28" s="41">
        <f t="shared" si="24"/>
        <v>7830.3788</v>
      </c>
      <c r="O28" s="41">
        <f t="shared" si="24"/>
        <v>8613.41668</v>
      </c>
      <c r="P28" s="41">
        <f t="shared" si="24"/>
        <v>9474.758348</v>
      </c>
      <c r="Q28" s="41">
        <f t="shared" si="24"/>
        <v>10422.23418</v>
      </c>
      <c r="R28" s="41">
        <f t="shared" si="24"/>
        <v>11464.4576</v>
      </c>
      <c r="S28" s="41">
        <f t="shared" si="24"/>
        <v>12610.90336</v>
      </c>
      <c r="T28" s="41">
        <f t="shared" si="24"/>
        <v>13871.9937</v>
      </c>
      <c r="U28" s="41">
        <f t="shared" si="24"/>
        <v>15259.19307</v>
      </c>
      <c r="V28" s="41">
        <f t="shared" si="24"/>
        <v>16785.11237</v>
      </c>
      <c r="W28" s="41">
        <f t="shared" si="24"/>
        <v>18463.62361</v>
      </c>
      <c r="X28" s="41">
        <f t="shared" si="24"/>
        <v>20309.98597</v>
      </c>
      <c r="Y28" s="41">
        <f t="shared" si="24"/>
        <v>22340.98457</v>
      </c>
      <c r="Z28" s="37">
        <f t="shared" si="22"/>
        <v>222300.8303</v>
      </c>
      <c r="AA28" s="33"/>
      <c r="AB28" s="33"/>
      <c r="AC28" s="33"/>
    </row>
    <row r="29">
      <c r="A29" s="53" t="s">
        <v>48</v>
      </c>
      <c r="B29" s="52">
        <v>1.0</v>
      </c>
      <c r="C29" s="31">
        <f t="shared" ref="C29:Y29" si="25">B29*1.1</f>
        <v>1.1</v>
      </c>
      <c r="D29" s="31">
        <f t="shared" si="25"/>
        <v>1.21</v>
      </c>
      <c r="E29" s="31">
        <f t="shared" si="25"/>
        <v>1.331</v>
      </c>
      <c r="F29" s="31">
        <f t="shared" si="25"/>
        <v>1.4641</v>
      </c>
      <c r="G29" s="31">
        <f t="shared" si="25"/>
        <v>1.61051</v>
      </c>
      <c r="H29" s="31">
        <f t="shared" si="25"/>
        <v>1.771561</v>
      </c>
      <c r="I29" s="31">
        <f t="shared" si="25"/>
        <v>1.9487171</v>
      </c>
      <c r="J29" s="31">
        <f t="shared" si="25"/>
        <v>2.14358881</v>
      </c>
      <c r="K29" s="31">
        <f t="shared" si="25"/>
        <v>2.357947691</v>
      </c>
      <c r="L29" s="31">
        <f t="shared" si="25"/>
        <v>2.59374246</v>
      </c>
      <c r="M29" s="31">
        <f t="shared" si="25"/>
        <v>2.853116706</v>
      </c>
      <c r="N29" s="31">
        <f t="shared" si="25"/>
        <v>3.138428377</v>
      </c>
      <c r="O29" s="31">
        <f t="shared" si="25"/>
        <v>3.452271214</v>
      </c>
      <c r="P29" s="31">
        <f t="shared" si="25"/>
        <v>3.797498336</v>
      </c>
      <c r="Q29" s="31">
        <f t="shared" si="25"/>
        <v>4.177248169</v>
      </c>
      <c r="R29" s="31">
        <f t="shared" si="25"/>
        <v>4.594972986</v>
      </c>
      <c r="S29" s="31">
        <f t="shared" si="25"/>
        <v>5.054470285</v>
      </c>
      <c r="T29" s="31">
        <f t="shared" si="25"/>
        <v>5.559917313</v>
      </c>
      <c r="U29" s="31">
        <f t="shared" si="25"/>
        <v>6.115909045</v>
      </c>
      <c r="V29" s="31">
        <f t="shared" si="25"/>
        <v>6.727499949</v>
      </c>
      <c r="W29" s="31">
        <f t="shared" si="25"/>
        <v>7.400249944</v>
      </c>
      <c r="X29" s="31">
        <f t="shared" si="25"/>
        <v>8.140274939</v>
      </c>
      <c r="Y29" s="31">
        <f t="shared" si="25"/>
        <v>8.954302433</v>
      </c>
      <c r="Z29" s="32">
        <f t="shared" si="22"/>
        <v>88.49732676</v>
      </c>
      <c r="AA29" s="42"/>
      <c r="AB29" s="33"/>
      <c r="AC29" s="33"/>
    </row>
    <row r="30">
      <c r="A30" s="50" t="s">
        <v>55</v>
      </c>
      <c r="B30" s="51">
        <f>1*2500</f>
        <v>2500</v>
      </c>
      <c r="C30" s="36">
        <f t="shared" ref="C30:Y30" si="26">C29*2500</f>
        <v>2750</v>
      </c>
      <c r="D30" s="36">
        <f t="shared" si="26"/>
        <v>3025</v>
      </c>
      <c r="E30" s="36">
        <f t="shared" si="26"/>
        <v>3327.5</v>
      </c>
      <c r="F30" s="36">
        <f t="shared" si="26"/>
        <v>3660.25</v>
      </c>
      <c r="G30" s="36">
        <f t="shared" si="26"/>
        <v>4026.275</v>
      </c>
      <c r="H30" s="36">
        <f t="shared" si="26"/>
        <v>4428.9025</v>
      </c>
      <c r="I30" s="36">
        <f t="shared" si="26"/>
        <v>4871.79275</v>
      </c>
      <c r="J30" s="36">
        <f t="shared" si="26"/>
        <v>5358.972025</v>
      </c>
      <c r="K30" s="36">
        <f t="shared" si="26"/>
        <v>5894.869228</v>
      </c>
      <c r="L30" s="36">
        <f t="shared" si="26"/>
        <v>6484.35615</v>
      </c>
      <c r="M30" s="36">
        <f t="shared" si="26"/>
        <v>7132.791765</v>
      </c>
      <c r="N30" s="36">
        <f t="shared" si="26"/>
        <v>7846.070942</v>
      </c>
      <c r="O30" s="36">
        <f t="shared" si="26"/>
        <v>8630.678036</v>
      </c>
      <c r="P30" s="36">
        <f t="shared" si="26"/>
        <v>9493.74584</v>
      </c>
      <c r="Q30" s="36">
        <f t="shared" si="26"/>
        <v>10443.12042</v>
      </c>
      <c r="R30" s="36">
        <f t="shared" si="26"/>
        <v>11487.43247</v>
      </c>
      <c r="S30" s="36">
        <f t="shared" si="26"/>
        <v>12636.17571</v>
      </c>
      <c r="T30" s="36">
        <f t="shared" si="26"/>
        <v>13899.79328</v>
      </c>
      <c r="U30" s="36">
        <f t="shared" si="26"/>
        <v>15289.77261</v>
      </c>
      <c r="V30" s="36">
        <f t="shared" si="26"/>
        <v>16818.74987</v>
      </c>
      <c r="W30" s="36">
        <f t="shared" si="26"/>
        <v>18500.62486</v>
      </c>
      <c r="X30" s="36">
        <f t="shared" si="26"/>
        <v>20350.68735</v>
      </c>
      <c r="Y30" s="36">
        <f t="shared" si="26"/>
        <v>22385.75608</v>
      </c>
      <c r="Z30" s="37">
        <f t="shared" si="22"/>
        <v>221243.3169</v>
      </c>
      <c r="AA30" s="33"/>
      <c r="AB30" s="33"/>
      <c r="AC30" s="33"/>
    </row>
    <row r="31">
      <c r="A31" s="54" t="s">
        <v>56</v>
      </c>
      <c r="B31" s="55">
        <f t="shared" ref="B31:Y31" si="27">SUM(B30,B28,B26,B23,B21,B19,B17,B15,B13)</f>
        <v>21360</v>
      </c>
      <c r="C31" s="55">
        <f t="shared" si="27"/>
        <v>20746</v>
      </c>
      <c r="D31" s="55">
        <f t="shared" si="27"/>
        <v>22820.6</v>
      </c>
      <c r="E31" s="55">
        <f t="shared" si="27"/>
        <v>25102.66</v>
      </c>
      <c r="F31" s="55">
        <f t="shared" si="27"/>
        <v>27612.926</v>
      </c>
      <c r="G31" s="55">
        <f t="shared" si="27"/>
        <v>30374.2186</v>
      </c>
      <c r="H31" s="55">
        <f t="shared" si="27"/>
        <v>33411.64046</v>
      </c>
      <c r="I31" s="55">
        <f t="shared" si="27"/>
        <v>36752.80451</v>
      </c>
      <c r="J31" s="55">
        <f t="shared" si="27"/>
        <v>40428.08496</v>
      </c>
      <c r="K31" s="55">
        <f t="shared" si="27"/>
        <v>44470.89345</v>
      </c>
      <c r="L31" s="55">
        <f t="shared" si="27"/>
        <v>48917.9828</v>
      </c>
      <c r="M31" s="55">
        <f t="shared" si="27"/>
        <v>53809.78108</v>
      </c>
      <c r="N31" s="55">
        <f t="shared" si="27"/>
        <v>59190.75918</v>
      </c>
      <c r="O31" s="55">
        <f t="shared" si="27"/>
        <v>65109.8351</v>
      </c>
      <c r="P31" s="55">
        <f t="shared" si="27"/>
        <v>71620.81861</v>
      </c>
      <c r="Q31" s="55">
        <f t="shared" si="27"/>
        <v>78782.90048</v>
      </c>
      <c r="R31" s="55">
        <f t="shared" si="27"/>
        <v>86661.19052</v>
      </c>
      <c r="S31" s="55">
        <f t="shared" si="27"/>
        <v>95327.30957</v>
      </c>
      <c r="T31" s="55">
        <f t="shared" si="27"/>
        <v>104860.0405</v>
      </c>
      <c r="U31" s="55">
        <f t="shared" si="27"/>
        <v>115346.0446</v>
      </c>
      <c r="V31" s="55">
        <f t="shared" si="27"/>
        <v>126880.649</v>
      </c>
      <c r="W31" s="55">
        <f t="shared" si="27"/>
        <v>139568.7139</v>
      </c>
      <c r="X31" s="55">
        <f t="shared" si="27"/>
        <v>153525.5853</v>
      </c>
      <c r="Y31" s="55">
        <f t="shared" si="27"/>
        <v>168878.1439</v>
      </c>
      <c r="Z31" s="56">
        <f t="shared" si="22"/>
        <v>1671559.583</v>
      </c>
      <c r="AA31" s="3"/>
      <c r="AB31" s="3"/>
      <c r="AC31" s="3"/>
    </row>
    <row r="32">
      <c r="A32" s="3"/>
      <c r="B32" s="57"/>
      <c r="C32" s="3"/>
      <c r="D32" s="3"/>
      <c r="E32" s="5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59"/>
      <c r="V32" s="3"/>
      <c r="W32" s="3"/>
      <c r="X32" s="3"/>
      <c r="Y32" s="3"/>
      <c r="Z32" s="3"/>
      <c r="AA32" s="3"/>
      <c r="AB32" s="3"/>
      <c r="AC32" s="3"/>
    </row>
    <row r="33">
      <c r="A33" s="60" t="s">
        <v>10</v>
      </c>
      <c r="B33" s="60" t="s">
        <v>13</v>
      </c>
      <c r="C33" s="60" t="s">
        <v>14</v>
      </c>
      <c r="D33" s="60" t="s">
        <v>15</v>
      </c>
      <c r="E33" s="60" t="s">
        <v>16</v>
      </c>
      <c r="F33" s="60" t="s">
        <v>17</v>
      </c>
      <c r="G33" s="60" t="s">
        <v>18</v>
      </c>
      <c r="H33" s="60" t="s">
        <v>19</v>
      </c>
      <c r="I33" s="60" t="s">
        <v>20</v>
      </c>
      <c r="J33" s="60" t="s">
        <v>21</v>
      </c>
      <c r="K33" s="60" t="s">
        <v>22</v>
      </c>
      <c r="L33" s="60" t="s">
        <v>23</v>
      </c>
      <c r="M33" s="60" t="s">
        <v>24</v>
      </c>
      <c r="N33" s="60" t="s">
        <v>25</v>
      </c>
      <c r="O33" s="60" t="s">
        <v>26</v>
      </c>
      <c r="P33" s="60" t="s">
        <v>27</v>
      </c>
      <c r="Q33" s="60" t="s">
        <v>28</v>
      </c>
      <c r="R33" s="60" t="s">
        <v>29</v>
      </c>
      <c r="S33" s="60" t="s">
        <v>30</v>
      </c>
      <c r="T33" s="60" t="s">
        <v>31</v>
      </c>
      <c r="U33" s="60" t="s">
        <v>32</v>
      </c>
      <c r="V33" s="60" t="s">
        <v>33</v>
      </c>
      <c r="W33" s="60" t="s">
        <v>34</v>
      </c>
      <c r="X33" s="60" t="s">
        <v>35</v>
      </c>
      <c r="Y33" s="60" t="s">
        <v>36</v>
      </c>
      <c r="Z33" s="60" t="s">
        <v>8</v>
      </c>
      <c r="AA33" s="3"/>
      <c r="AB33" s="3"/>
      <c r="AC33" s="3"/>
    </row>
    <row r="34">
      <c r="A34" s="61" t="s">
        <v>57</v>
      </c>
      <c r="B34" s="62">
        <v>300.0</v>
      </c>
      <c r="C34" s="63">
        <f t="shared" ref="C34:Y34" si="28">SUM(B34*1.1)</f>
        <v>330</v>
      </c>
      <c r="D34" s="63">
        <f t="shared" si="28"/>
        <v>363</v>
      </c>
      <c r="E34" s="63">
        <f t="shared" si="28"/>
        <v>399.3</v>
      </c>
      <c r="F34" s="63">
        <f t="shared" si="28"/>
        <v>439.23</v>
      </c>
      <c r="G34" s="63">
        <f t="shared" si="28"/>
        <v>483.153</v>
      </c>
      <c r="H34" s="63">
        <f t="shared" si="28"/>
        <v>531.4683</v>
      </c>
      <c r="I34" s="63">
        <f t="shared" si="28"/>
        <v>584.61513</v>
      </c>
      <c r="J34" s="63">
        <f t="shared" si="28"/>
        <v>643.076643</v>
      </c>
      <c r="K34" s="63">
        <f t="shared" si="28"/>
        <v>707.3843073</v>
      </c>
      <c r="L34" s="63">
        <f t="shared" si="28"/>
        <v>778.122738</v>
      </c>
      <c r="M34" s="63">
        <f t="shared" si="28"/>
        <v>855.9350118</v>
      </c>
      <c r="N34" s="63">
        <f t="shared" si="28"/>
        <v>941.528513</v>
      </c>
      <c r="O34" s="63">
        <f t="shared" si="28"/>
        <v>1035.681364</v>
      </c>
      <c r="P34" s="63">
        <f t="shared" si="28"/>
        <v>1139.249501</v>
      </c>
      <c r="Q34" s="63">
        <f t="shared" si="28"/>
        <v>1253.174451</v>
      </c>
      <c r="R34" s="63">
        <f t="shared" si="28"/>
        <v>1378.491896</v>
      </c>
      <c r="S34" s="63">
        <f t="shared" si="28"/>
        <v>1516.341085</v>
      </c>
      <c r="T34" s="63">
        <f t="shared" si="28"/>
        <v>1667.975194</v>
      </c>
      <c r="U34" s="63">
        <f t="shared" si="28"/>
        <v>1834.772713</v>
      </c>
      <c r="V34" s="63">
        <f t="shared" si="28"/>
        <v>2018.249985</v>
      </c>
      <c r="W34" s="63">
        <f t="shared" si="28"/>
        <v>2220.074983</v>
      </c>
      <c r="X34" s="63">
        <f t="shared" si="28"/>
        <v>2442.082482</v>
      </c>
      <c r="Y34" s="63">
        <f t="shared" si="28"/>
        <v>2686.29073</v>
      </c>
      <c r="Z34" s="64">
        <f t="shared" ref="Z34:Z37" si="30">SUM(G34:Y34)</f>
        <v>24717.66803</v>
      </c>
      <c r="AA34" s="65"/>
      <c r="AB34" s="65"/>
      <c r="AC34" s="66"/>
    </row>
    <row r="35">
      <c r="A35" s="67" t="s">
        <v>58</v>
      </c>
      <c r="B35" s="68">
        <f t="shared" ref="B35:Y35" si="29">SUM(B34*0.08)</f>
        <v>24</v>
      </c>
      <c r="C35" s="68">
        <f t="shared" si="29"/>
        <v>26.4</v>
      </c>
      <c r="D35" s="68">
        <f t="shared" si="29"/>
        <v>29.04</v>
      </c>
      <c r="E35" s="68">
        <f t="shared" si="29"/>
        <v>31.944</v>
      </c>
      <c r="F35" s="68">
        <f t="shared" si="29"/>
        <v>35.1384</v>
      </c>
      <c r="G35" s="68">
        <f t="shared" si="29"/>
        <v>38.65224</v>
      </c>
      <c r="H35" s="68">
        <f t="shared" si="29"/>
        <v>42.517464</v>
      </c>
      <c r="I35" s="68">
        <f t="shared" si="29"/>
        <v>46.7692104</v>
      </c>
      <c r="J35" s="68">
        <f t="shared" si="29"/>
        <v>51.44613144</v>
      </c>
      <c r="K35" s="68">
        <f t="shared" si="29"/>
        <v>56.59074458</v>
      </c>
      <c r="L35" s="68">
        <f t="shared" si="29"/>
        <v>62.24981904</v>
      </c>
      <c r="M35" s="68">
        <f t="shared" si="29"/>
        <v>68.47480095</v>
      </c>
      <c r="N35" s="68">
        <f t="shared" si="29"/>
        <v>75.32228104</v>
      </c>
      <c r="O35" s="68">
        <f t="shared" si="29"/>
        <v>82.85450915</v>
      </c>
      <c r="P35" s="68">
        <f t="shared" si="29"/>
        <v>91.13996006</v>
      </c>
      <c r="Q35" s="68">
        <f t="shared" si="29"/>
        <v>100.2539561</v>
      </c>
      <c r="R35" s="68">
        <f t="shared" si="29"/>
        <v>110.2793517</v>
      </c>
      <c r="S35" s="68">
        <f t="shared" si="29"/>
        <v>121.3072868</v>
      </c>
      <c r="T35" s="68">
        <f t="shared" si="29"/>
        <v>133.4380155</v>
      </c>
      <c r="U35" s="68">
        <f t="shared" si="29"/>
        <v>146.7818171</v>
      </c>
      <c r="V35" s="68">
        <f t="shared" si="29"/>
        <v>161.4599988</v>
      </c>
      <c r="W35" s="68">
        <f t="shared" si="29"/>
        <v>177.6059987</v>
      </c>
      <c r="X35" s="68">
        <f t="shared" si="29"/>
        <v>195.3665985</v>
      </c>
      <c r="Y35" s="68">
        <f t="shared" si="29"/>
        <v>214.9032584</v>
      </c>
      <c r="Z35" s="64">
        <f t="shared" si="30"/>
        <v>1977.413442</v>
      </c>
      <c r="AA35" s="65"/>
      <c r="AB35" s="65"/>
      <c r="AC35" s="66"/>
    </row>
    <row r="36">
      <c r="A36" s="69" t="s">
        <v>59</v>
      </c>
      <c r="B36" s="70">
        <f t="shared" ref="B36:Y36" si="31">SUM(B35*750)</f>
        <v>18000</v>
      </c>
      <c r="C36" s="70">
        <f t="shared" si="31"/>
        <v>19800</v>
      </c>
      <c r="D36" s="70">
        <f t="shared" si="31"/>
        <v>21780</v>
      </c>
      <c r="E36" s="70">
        <f t="shared" si="31"/>
        <v>23958</v>
      </c>
      <c r="F36" s="70">
        <f t="shared" si="31"/>
        <v>26353.8</v>
      </c>
      <c r="G36" s="70">
        <f t="shared" si="31"/>
        <v>28989.18</v>
      </c>
      <c r="H36" s="70">
        <f t="shared" si="31"/>
        <v>31888.098</v>
      </c>
      <c r="I36" s="70">
        <f t="shared" si="31"/>
        <v>35076.9078</v>
      </c>
      <c r="J36" s="70">
        <f t="shared" si="31"/>
        <v>38584.59858</v>
      </c>
      <c r="K36" s="70">
        <f t="shared" si="31"/>
        <v>42443.05844</v>
      </c>
      <c r="L36" s="70">
        <f t="shared" si="31"/>
        <v>46687.36428</v>
      </c>
      <c r="M36" s="70">
        <f t="shared" si="31"/>
        <v>51356.10071</v>
      </c>
      <c r="N36" s="70">
        <f t="shared" si="31"/>
        <v>56491.71078</v>
      </c>
      <c r="O36" s="70">
        <f t="shared" si="31"/>
        <v>62140.88186</v>
      </c>
      <c r="P36" s="70">
        <f t="shared" si="31"/>
        <v>68354.97004</v>
      </c>
      <c r="Q36" s="70">
        <f t="shared" si="31"/>
        <v>75190.46705</v>
      </c>
      <c r="R36" s="70">
        <f t="shared" si="31"/>
        <v>82709.51375</v>
      </c>
      <c r="S36" s="70">
        <f t="shared" si="31"/>
        <v>90980.46513</v>
      </c>
      <c r="T36" s="70">
        <f t="shared" si="31"/>
        <v>100078.5116</v>
      </c>
      <c r="U36" s="70">
        <f t="shared" si="31"/>
        <v>110086.3628</v>
      </c>
      <c r="V36" s="70">
        <f t="shared" si="31"/>
        <v>121094.9991</v>
      </c>
      <c r="W36" s="70">
        <f t="shared" si="31"/>
        <v>133204.499</v>
      </c>
      <c r="X36" s="70">
        <f t="shared" si="31"/>
        <v>146524.9489</v>
      </c>
      <c r="Y36" s="70">
        <f t="shared" si="31"/>
        <v>161177.4438</v>
      </c>
      <c r="Z36" s="70">
        <f t="shared" si="30"/>
        <v>1483060.082</v>
      </c>
      <c r="AA36" s="71"/>
      <c r="AB36" s="71"/>
      <c r="AC36" s="72"/>
    </row>
    <row r="37">
      <c r="A37" s="67" t="s">
        <v>60</v>
      </c>
      <c r="B37" s="73">
        <f t="shared" ref="B37:Y37" si="32">SUM(B36*0.25)</f>
        <v>4500</v>
      </c>
      <c r="C37" s="73">
        <f t="shared" si="32"/>
        <v>4950</v>
      </c>
      <c r="D37" s="73">
        <f t="shared" si="32"/>
        <v>5445</v>
      </c>
      <c r="E37" s="73">
        <f t="shared" si="32"/>
        <v>5989.5</v>
      </c>
      <c r="F37" s="73">
        <f t="shared" si="32"/>
        <v>6588.45</v>
      </c>
      <c r="G37" s="73">
        <f t="shared" si="32"/>
        <v>7247.295</v>
      </c>
      <c r="H37" s="73">
        <f t="shared" si="32"/>
        <v>7972.0245</v>
      </c>
      <c r="I37" s="73">
        <f t="shared" si="32"/>
        <v>8769.22695</v>
      </c>
      <c r="J37" s="73">
        <f t="shared" si="32"/>
        <v>9646.149645</v>
      </c>
      <c r="K37" s="73">
        <f t="shared" si="32"/>
        <v>10610.76461</v>
      </c>
      <c r="L37" s="73">
        <f t="shared" si="32"/>
        <v>11671.84107</v>
      </c>
      <c r="M37" s="73">
        <f t="shared" si="32"/>
        <v>12839.02518</v>
      </c>
      <c r="N37" s="73">
        <f t="shared" si="32"/>
        <v>14122.9277</v>
      </c>
      <c r="O37" s="73">
        <f t="shared" si="32"/>
        <v>15535.22046</v>
      </c>
      <c r="P37" s="73">
        <f t="shared" si="32"/>
        <v>17088.74251</v>
      </c>
      <c r="Q37" s="73">
        <f t="shared" si="32"/>
        <v>18797.61676</v>
      </c>
      <c r="R37" s="73">
        <f t="shared" si="32"/>
        <v>20677.37844</v>
      </c>
      <c r="S37" s="73">
        <f t="shared" si="32"/>
        <v>22745.11628</v>
      </c>
      <c r="T37" s="73">
        <f t="shared" si="32"/>
        <v>25019.62791</v>
      </c>
      <c r="U37" s="73">
        <f t="shared" si="32"/>
        <v>27521.5907</v>
      </c>
      <c r="V37" s="73">
        <f t="shared" si="32"/>
        <v>30273.74977</v>
      </c>
      <c r="W37" s="73">
        <f t="shared" si="32"/>
        <v>33301.12475</v>
      </c>
      <c r="X37" s="73">
        <f t="shared" si="32"/>
        <v>36631.23722</v>
      </c>
      <c r="Y37" s="73">
        <f t="shared" si="32"/>
        <v>40294.36095</v>
      </c>
      <c r="Z37" s="64">
        <f t="shared" si="30"/>
        <v>370765.0204</v>
      </c>
      <c r="AA37" s="65"/>
      <c r="AB37" s="65"/>
      <c r="AC37" s="66"/>
    </row>
    <row r="38">
      <c r="A38" s="74" t="s">
        <v>61</v>
      </c>
      <c r="B38" s="75">
        <f t="shared" ref="B38:Y38" si="33">SUM(B36*0.75)</f>
        <v>13500</v>
      </c>
      <c r="C38" s="75">
        <f t="shared" si="33"/>
        <v>14850</v>
      </c>
      <c r="D38" s="75">
        <f t="shared" si="33"/>
        <v>16335</v>
      </c>
      <c r="E38" s="75">
        <f t="shared" si="33"/>
        <v>17968.5</v>
      </c>
      <c r="F38" s="75">
        <f t="shared" si="33"/>
        <v>19765.35</v>
      </c>
      <c r="G38" s="75">
        <f t="shared" si="33"/>
        <v>21741.885</v>
      </c>
      <c r="H38" s="75">
        <f t="shared" si="33"/>
        <v>23916.0735</v>
      </c>
      <c r="I38" s="75">
        <f t="shared" si="33"/>
        <v>26307.68085</v>
      </c>
      <c r="J38" s="75">
        <f t="shared" si="33"/>
        <v>28938.44894</v>
      </c>
      <c r="K38" s="75">
        <f t="shared" si="33"/>
        <v>31832.29383</v>
      </c>
      <c r="L38" s="75">
        <f t="shared" si="33"/>
        <v>35015.52321</v>
      </c>
      <c r="M38" s="75">
        <f t="shared" si="33"/>
        <v>38517.07553</v>
      </c>
      <c r="N38" s="75">
        <f t="shared" si="33"/>
        <v>42368.78309</v>
      </c>
      <c r="O38" s="75">
        <f t="shared" si="33"/>
        <v>46605.66139</v>
      </c>
      <c r="P38" s="75">
        <f t="shared" si="33"/>
        <v>51266.22753</v>
      </c>
      <c r="Q38" s="75">
        <f t="shared" si="33"/>
        <v>56392.85029</v>
      </c>
      <c r="R38" s="75">
        <f t="shared" si="33"/>
        <v>62032.13532</v>
      </c>
      <c r="S38" s="75">
        <f t="shared" si="33"/>
        <v>68235.34885</v>
      </c>
      <c r="T38" s="75">
        <f t="shared" si="33"/>
        <v>75058.88373</v>
      </c>
      <c r="U38" s="75">
        <f t="shared" si="33"/>
        <v>82564.77211</v>
      </c>
      <c r="V38" s="75">
        <f t="shared" si="33"/>
        <v>90821.24932</v>
      </c>
      <c r="W38" s="75">
        <f t="shared" si="33"/>
        <v>99903.37425</v>
      </c>
      <c r="X38" s="75">
        <f t="shared" si="33"/>
        <v>109893.7117</v>
      </c>
      <c r="Y38" s="75">
        <f t="shared" si="33"/>
        <v>120883.0828</v>
      </c>
      <c r="Z38" s="75">
        <f>SUM(Z37,Z36,Z35,Z34)</f>
        <v>1880520.184</v>
      </c>
      <c r="AA38" s="66"/>
      <c r="AB38" s="66"/>
      <c r="AC38" s="66"/>
    </row>
    <row r="39">
      <c r="A39" s="3"/>
      <c r="B39" s="3"/>
      <c r="C39" s="3"/>
      <c r="D39" s="3"/>
      <c r="E39" s="7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7"/>
      <c r="V39" s="3"/>
      <c r="W39" s="3"/>
      <c r="X39" s="3"/>
      <c r="Y39" s="3"/>
      <c r="Z39" s="3"/>
      <c r="AA39" s="3"/>
      <c r="AB39" s="3"/>
      <c r="AC39" s="3"/>
    </row>
    <row r="40">
      <c r="A40" s="3"/>
      <c r="B40" s="3"/>
      <c r="C40" s="3"/>
      <c r="D40" s="3"/>
      <c r="E40" s="7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9"/>
      <c r="V40" s="3"/>
      <c r="W40" s="3"/>
      <c r="X40" s="3"/>
      <c r="Y40" s="3"/>
      <c r="Z40" s="3"/>
      <c r="AA40" s="3"/>
      <c r="AB40" s="3"/>
      <c r="AC40" s="3"/>
    </row>
    <row r="41">
      <c r="A41" s="80" t="s">
        <v>11</v>
      </c>
      <c r="B41" s="81">
        <f t="shared" ref="B41:Y41" si="34">SUM(B31,B38)</f>
        <v>34860</v>
      </c>
      <c r="C41" s="81">
        <f t="shared" si="34"/>
        <v>35596</v>
      </c>
      <c r="D41" s="81">
        <f t="shared" si="34"/>
        <v>39155.6</v>
      </c>
      <c r="E41" s="81">
        <f t="shared" si="34"/>
        <v>43071.16</v>
      </c>
      <c r="F41" s="81">
        <f t="shared" si="34"/>
        <v>47378.276</v>
      </c>
      <c r="G41" s="81">
        <f t="shared" si="34"/>
        <v>52116.1036</v>
      </c>
      <c r="H41" s="81">
        <f t="shared" si="34"/>
        <v>57327.71396</v>
      </c>
      <c r="I41" s="81">
        <f t="shared" si="34"/>
        <v>63060.48536</v>
      </c>
      <c r="J41" s="81">
        <f t="shared" si="34"/>
        <v>69366.53389</v>
      </c>
      <c r="K41" s="81">
        <f t="shared" si="34"/>
        <v>76303.18728</v>
      </c>
      <c r="L41" s="81">
        <f t="shared" si="34"/>
        <v>83933.50601</v>
      </c>
      <c r="M41" s="81">
        <f t="shared" si="34"/>
        <v>92326.85661</v>
      </c>
      <c r="N41" s="81">
        <f t="shared" si="34"/>
        <v>101559.5423</v>
      </c>
      <c r="O41" s="81">
        <f t="shared" si="34"/>
        <v>111715.4965</v>
      </c>
      <c r="P41" s="81">
        <f t="shared" si="34"/>
        <v>122887.0461</v>
      </c>
      <c r="Q41" s="81">
        <f t="shared" si="34"/>
        <v>135175.7508</v>
      </c>
      <c r="R41" s="81">
        <f t="shared" si="34"/>
        <v>148693.3258</v>
      </c>
      <c r="S41" s="81">
        <f t="shared" si="34"/>
        <v>163562.6584</v>
      </c>
      <c r="T41" s="81">
        <f t="shared" si="34"/>
        <v>179918.9243</v>
      </c>
      <c r="U41" s="81">
        <f t="shared" si="34"/>
        <v>197910.8167</v>
      </c>
      <c r="V41" s="81">
        <f t="shared" si="34"/>
        <v>217701.8984</v>
      </c>
      <c r="W41" s="81">
        <f t="shared" si="34"/>
        <v>239472.0882</v>
      </c>
      <c r="X41" s="81">
        <f t="shared" si="34"/>
        <v>263419.297</v>
      </c>
      <c r="Y41" s="81">
        <f t="shared" si="34"/>
        <v>289761.2267</v>
      </c>
      <c r="Z41" s="82">
        <f>SUM(B41:Y41)</f>
        <v>2866273.494</v>
      </c>
      <c r="AA41" s="33"/>
      <c r="AB41" s="33"/>
      <c r="AC41" s="3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8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3"/>
      <c r="C172" s="3"/>
      <c r="D172" s="3"/>
      <c r="E172" s="8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3"/>
      <c r="C173" s="3"/>
      <c r="D173" s="3"/>
      <c r="E173" s="8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3"/>
      <c r="C174" s="3"/>
      <c r="D174" s="3"/>
      <c r="E174" s="8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3"/>
      <c r="C175" s="3"/>
      <c r="D175" s="3"/>
      <c r="E175" s="8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3"/>
      <c r="C176" s="3"/>
      <c r="D176" s="3"/>
      <c r="E176" s="8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3"/>
      <c r="C177" s="3"/>
      <c r="D177" s="3"/>
      <c r="E177" s="8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3"/>
      <c r="C178" s="3"/>
      <c r="D178" s="3"/>
      <c r="E178" s="8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3"/>
      <c r="C179" s="3"/>
      <c r="D179" s="3"/>
      <c r="E179" s="8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3"/>
      <c r="C180" s="3"/>
      <c r="D180" s="3"/>
      <c r="E180" s="8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3"/>
      <c r="C181" s="3"/>
      <c r="D181" s="3"/>
      <c r="E181" s="8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3"/>
      <c r="C182" s="3"/>
      <c r="D182" s="3"/>
      <c r="E182" s="8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3"/>
      <c r="C183" s="3"/>
      <c r="D183" s="3"/>
      <c r="E183" s="8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3"/>
      <c r="C184" s="3"/>
      <c r="D184" s="3"/>
      <c r="E184" s="8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3"/>
      <c r="C185" s="3"/>
      <c r="D185" s="3"/>
      <c r="E185" s="8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3"/>
      <c r="C186" s="3"/>
      <c r="D186" s="3"/>
      <c r="E186" s="8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3"/>
      <c r="C187" s="3"/>
      <c r="D187" s="3"/>
      <c r="E187" s="8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3"/>
      <c r="C188" s="3"/>
      <c r="D188" s="3"/>
      <c r="E188" s="8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3"/>
      <c r="C189" s="3"/>
      <c r="D189" s="3"/>
      <c r="E189" s="8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3"/>
      <c r="C190" s="3"/>
      <c r="D190" s="3"/>
      <c r="E190" s="8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3"/>
      <c r="C191" s="3"/>
      <c r="D191" s="3"/>
      <c r="E191" s="8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3"/>
      <c r="C192" s="3"/>
      <c r="D192" s="3"/>
      <c r="E192" s="8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3"/>
      <c r="C193" s="3"/>
      <c r="D193" s="3"/>
      <c r="E193" s="8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3"/>
      <c r="C194" s="3"/>
      <c r="D194" s="3"/>
      <c r="E194" s="8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3"/>
      <c r="C195" s="3"/>
      <c r="D195" s="3"/>
      <c r="E195" s="8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3"/>
      <c r="C196" s="3"/>
      <c r="D196" s="3"/>
      <c r="E196" s="8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3"/>
      <c r="C197" s="3"/>
      <c r="D197" s="3"/>
      <c r="E197" s="8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3"/>
      <c r="C198" s="3"/>
      <c r="D198" s="3"/>
      <c r="E198" s="8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3"/>
      <c r="C199" s="3"/>
      <c r="D199" s="3"/>
      <c r="E199" s="8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3"/>
      <c r="C200" s="3"/>
      <c r="D200" s="3"/>
      <c r="E200" s="8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3"/>
      <c r="C201" s="3"/>
      <c r="D201" s="3"/>
      <c r="E201" s="8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3"/>
      <c r="C202" s="3"/>
      <c r="D202" s="3"/>
      <c r="E202" s="8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3"/>
      <c r="C203" s="3"/>
      <c r="D203" s="3"/>
      <c r="E203" s="8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3"/>
      <c r="C204" s="3"/>
      <c r="D204" s="3"/>
      <c r="E204" s="8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3"/>
      <c r="C205" s="3"/>
      <c r="D205" s="3"/>
      <c r="E205" s="8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3"/>
      <c r="C206" s="3"/>
      <c r="D206" s="3"/>
      <c r="E206" s="8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3"/>
      <c r="C207" s="3"/>
      <c r="D207" s="3"/>
      <c r="E207" s="8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3"/>
      <c r="C208" s="3"/>
      <c r="D208" s="3"/>
      <c r="E208" s="8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3"/>
      <c r="C209" s="3"/>
      <c r="D209" s="3"/>
      <c r="E209" s="8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3"/>
      <c r="C210" s="3"/>
      <c r="D210" s="3"/>
      <c r="E210" s="8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3"/>
      <c r="C211" s="3"/>
      <c r="D211" s="3"/>
      <c r="E211" s="8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3"/>
      <c r="C212" s="3"/>
      <c r="D212" s="3"/>
      <c r="E212" s="8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3"/>
      <c r="C213" s="3"/>
      <c r="D213" s="3"/>
      <c r="E213" s="8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3"/>
      <c r="C214" s="3"/>
      <c r="D214" s="3"/>
      <c r="E214" s="8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3"/>
      <c r="C215" s="3"/>
      <c r="D215" s="3"/>
      <c r="E215" s="8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3"/>
      <c r="C216" s="3"/>
      <c r="D216" s="3"/>
      <c r="E216" s="8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3"/>
      <c r="C217" s="3"/>
      <c r="D217" s="3"/>
      <c r="E217" s="8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3"/>
      <c r="C218" s="3"/>
      <c r="D218" s="3"/>
      <c r="E218" s="8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3"/>
      <c r="C219" s="3"/>
      <c r="D219" s="3"/>
      <c r="E219" s="8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3"/>
      <c r="C220" s="3"/>
      <c r="D220" s="3"/>
      <c r="E220" s="8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3"/>
      <c r="C221" s="3"/>
      <c r="D221" s="3"/>
      <c r="E221" s="8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3"/>
      <c r="C222" s="3"/>
      <c r="D222" s="3"/>
      <c r="E222" s="8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3"/>
      <c r="C223" s="3"/>
      <c r="D223" s="3"/>
      <c r="E223" s="8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3"/>
      <c r="C224" s="3"/>
      <c r="D224" s="3"/>
      <c r="E224" s="8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3"/>
      <c r="C225" s="3"/>
      <c r="D225" s="3"/>
      <c r="E225" s="8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3"/>
      <c r="C226" s="3"/>
      <c r="D226" s="3"/>
      <c r="E226" s="8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3"/>
      <c r="C227" s="3"/>
      <c r="D227" s="3"/>
      <c r="E227" s="8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3"/>
      <c r="C228" s="3"/>
      <c r="D228" s="3"/>
      <c r="E228" s="8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3"/>
      <c r="C229" s="3"/>
      <c r="D229" s="3"/>
      <c r="E229" s="8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3"/>
      <c r="C230" s="3"/>
      <c r="D230" s="3"/>
      <c r="E230" s="8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3"/>
      <c r="C231" s="3"/>
      <c r="D231" s="3"/>
      <c r="E231" s="8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3"/>
      <c r="C232" s="3"/>
      <c r="D232" s="3"/>
      <c r="E232" s="8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3"/>
      <c r="C233" s="3"/>
      <c r="D233" s="3"/>
      <c r="E233" s="8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3"/>
      <c r="C234" s="3"/>
      <c r="D234" s="3"/>
      <c r="E234" s="8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3"/>
      <c r="C235" s="3"/>
      <c r="D235" s="3"/>
      <c r="E235" s="8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3"/>
      <c r="C236" s="3"/>
      <c r="D236" s="3"/>
      <c r="E236" s="8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3"/>
      <c r="C237" s="3"/>
      <c r="D237" s="3"/>
      <c r="E237" s="8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3"/>
      <c r="C238" s="3"/>
      <c r="D238" s="3"/>
      <c r="E238" s="8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3"/>
      <c r="C239" s="3"/>
      <c r="D239" s="3"/>
      <c r="E239" s="8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3"/>
      <c r="C240" s="3"/>
      <c r="D240" s="3"/>
      <c r="E240" s="8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3"/>
      <c r="C241" s="3"/>
      <c r="D241" s="3"/>
      <c r="E241" s="8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3"/>
      <c r="C242" s="3"/>
      <c r="D242" s="3"/>
      <c r="E242" s="8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3"/>
      <c r="C243" s="3"/>
      <c r="D243" s="3"/>
      <c r="E243" s="8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3"/>
      <c r="C244" s="3"/>
      <c r="D244" s="3"/>
      <c r="E244" s="8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3"/>
      <c r="C245" s="3"/>
      <c r="D245" s="3"/>
      <c r="E245" s="8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3"/>
      <c r="C246" s="3"/>
      <c r="D246" s="3"/>
      <c r="E246" s="8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3"/>
      <c r="C247" s="3"/>
      <c r="D247" s="3"/>
      <c r="E247" s="8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3"/>
      <c r="C248" s="3"/>
      <c r="D248" s="3"/>
      <c r="E248" s="8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3"/>
      <c r="C249" s="3"/>
      <c r="D249" s="3"/>
      <c r="E249" s="8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3"/>
      <c r="C250" s="3"/>
      <c r="D250" s="3"/>
      <c r="E250" s="8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3"/>
      <c r="C251" s="3"/>
      <c r="D251" s="3"/>
      <c r="E251" s="8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3"/>
      <c r="C252" s="3"/>
      <c r="D252" s="3"/>
      <c r="E252" s="8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3"/>
      <c r="C253" s="3"/>
      <c r="D253" s="3"/>
      <c r="E253" s="8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3"/>
      <c r="C254" s="3"/>
      <c r="D254" s="3"/>
      <c r="E254" s="8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3"/>
      <c r="C255" s="3"/>
      <c r="D255" s="3"/>
      <c r="E255" s="8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3"/>
      <c r="C256" s="3"/>
      <c r="D256" s="3"/>
      <c r="E256" s="8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3"/>
      <c r="C257" s="3"/>
      <c r="D257" s="3"/>
      <c r="E257" s="8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3"/>
      <c r="C258" s="3"/>
      <c r="D258" s="3"/>
      <c r="E258" s="8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3"/>
      <c r="C259" s="3"/>
      <c r="D259" s="3"/>
      <c r="E259" s="8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3"/>
      <c r="C260" s="3"/>
      <c r="D260" s="3"/>
      <c r="E260" s="8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3"/>
      <c r="C261" s="3"/>
      <c r="D261" s="3"/>
      <c r="E261" s="8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3"/>
      <c r="C262" s="3"/>
      <c r="D262" s="3"/>
      <c r="E262" s="8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3"/>
      <c r="C263" s="3"/>
      <c r="D263" s="3"/>
      <c r="E263" s="8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3"/>
      <c r="C264" s="3"/>
      <c r="D264" s="3"/>
      <c r="E264" s="8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3"/>
      <c r="C265" s="3"/>
      <c r="D265" s="3"/>
      <c r="E265" s="8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3"/>
      <c r="C266" s="3"/>
      <c r="D266" s="3"/>
      <c r="E266" s="8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3"/>
      <c r="C267" s="3"/>
      <c r="D267" s="3"/>
      <c r="E267" s="8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3"/>
      <c r="C268" s="3"/>
      <c r="D268" s="3"/>
      <c r="E268" s="8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3"/>
      <c r="C269" s="3"/>
      <c r="D269" s="3"/>
      <c r="E269" s="8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3"/>
      <c r="C270" s="3"/>
      <c r="D270" s="3"/>
      <c r="E270" s="8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3"/>
      <c r="C271" s="3"/>
      <c r="D271" s="3"/>
      <c r="E271" s="8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3"/>
      <c r="C272" s="3"/>
      <c r="D272" s="3"/>
      <c r="E272" s="8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3"/>
      <c r="C273" s="3"/>
      <c r="D273" s="3"/>
      <c r="E273" s="8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3"/>
      <c r="C274" s="3"/>
      <c r="D274" s="3"/>
      <c r="E274" s="8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3"/>
      <c r="C275" s="3"/>
      <c r="D275" s="3"/>
      <c r="E275" s="8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3"/>
      <c r="C276" s="3"/>
      <c r="D276" s="3"/>
      <c r="E276" s="8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3"/>
      <c r="C277" s="3"/>
      <c r="D277" s="3"/>
      <c r="E277" s="8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3"/>
      <c r="C278" s="3"/>
      <c r="D278" s="3"/>
      <c r="E278" s="8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3"/>
      <c r="C279" s="3"/>
      <c r="D279" s="3"/>
      <c r="E279" s="8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3"/>
      <c r="C280" s="3"/>
      <c r="D280" s="3"/>
      <c r="E280" s="8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3"/>
      <c r="C281" s="3"/>
      <c r="D281" s="3"/>
      <c r="E281" s="8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3"/>
      <c r="C282" s="3"/>
      <c r="D282" s="3"/>
      <c r="E282" s="8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3"/>
      <c r="C283" s="3"/>
      <c r="D283" s="3"/>
      <c r="E283" s="8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3"/>
      <c r="C284" s="3"/>
      <c r="D284" s="3"/>
      <c r="E284" s="8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3"/>
      <c r="C285" s="3"/>
      <c r="D285" s="3"/>
      <c r="E285" s="8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3"/>
      <c r="C286" s="3"/>
      <c r="D286" s="3"/>
      <c r="E286" s="8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3"/>
      <c r="C287" s="3"/>
      <c r="D287" s="3"/>
      <c r="E287" s="8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3"/>
      <c r="C288" s="3"/>
      <c r="D288" s="3"/>
      <c r="E288" s="8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3"/>
      <c r="C289" s="3"/>
      <c r="D289" s="3"/>
      <c r="E289" s="8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3"/>
      <c r="C290" s="3"/>
      <c r="D290" s="3"/>
      <c r="E290" s="8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3"/>
      <c r="C291" s="3"/>
      <c r="D291" s="3"/>
      <c r="E291" s="8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3"/>
      <c r="C292" s="3"/>
      <c r="D292" s="3"/>
      <c r="E292" s="8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3"/>
      <c r="C293" s="3"/>
      <c r="D293" s="3"/>
      <c r="E293" s="8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3"/>
      <c r="C294" s="3"/>
      <c r="D294" s="3"/>
      <c r="E294" s="8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3"/>
      <c r="C295" s="3"/>
      <c r="D295" s="3"/>
      <c r="E295" s="8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3"/>
      <c r="C296" s="3"/>
      <c r="D296" s="3"/>
      <c r="E296" s="8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3"/>
      <c r="C297" s="3"/>
      <c r="D297" s="3"/>
      <c r="E297" s="8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3"/>
      <c r="C298" s="3"/>
      <c r="D298" s="3"/>
      <c r="E298" s="8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3"/>
      <c r="C299" s="3"/>
      <c r="D299" s="3"/>
      <c r="E299" s="8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3"/>
      <c r="C300" s="3"/>
      <c r="D300" s="3"/>
      <c r="E300" s="8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3"/>
      <c r="C301" s="3"/>
      <c r="D301" s="3"/>
      <c r="E301" s="8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3"/>
      <c r="C302" s="3"/>
      <c r="D302" s="3"/>
      <c r="E302" s="8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3"/>
      <c r="C303" s="3"/>
      <c r="D303" s="3"/>
      <c r="E303" s="8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3"/>
      <c r="C304" s="3"/>
      <c r="D304" s="3"/>
      <c r="E304" s="8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3"/>
      <c r="C305" s="3"/>
      <c r="D305" s="3"/>
      <c r="E305" s="8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3"/>
      <c r="C306" s="3"/>
      <c r="D306" s="3"/>
      <c r="E306" s="8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3"/>
      <c r="C307" s="3"/>
      <c r="D307" s="3"/>
      <c r="E307" s="8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3"/>
      <c r="C308" s="3"/>
      <c r="D308" s="3"/>
      <c r="E308" s="8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3"/>
      <c r="C309" s="3"/>
      <c r="D309" s="3"/>
      <c r="E309" s="8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3"/>
      <c r="C310" s="3"/>
      <c r="D310" s="3"/>
      <c r="E310" s="8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3"/>
      <c r="C311" s="3"/>
      <c r="D311" s="3"/>
      <c r="E311" s="8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3"/>
      <c r="C312" s="3"/>
      <c r="D312" s="3"/>
      <c r="E312" s="8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3"/>
      <c r="C313" s="3"/>
      <c r="D313" s="3"/>
      <c r="E313" s="8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3"/>
      <c r="C314" s="3"/>
      <c r="D314" s="3"/>
      <c r="E314" s="8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3"/>
      <c r="C315" s="3"/>
      <c r="D315" s="3"/>
      <c r="E315" s="8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3"/>
      <c r="C316" s="3"/>
      <c r="D316" s="3"/>
      <c r="E316" s="8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3"/>
      <c r="C317" s="3"/>
      <c r="D317" s="3"/>
      <c r="E317" s="8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3"/>
      <c r="C318" s="3"/>
      <c r="D318" s="3"/>
      <c r="E318" s="8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3"/>
      <c r="C319" s="3"/>
      <c r="D319" s="3"/>
      <c r="E319" s="8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3"/>
      <c r="C320" s="3"/>
      <c r="D320" s="3"/>
      <c r="E320" s="8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3"/>
      <c r="C321" s="3"/>
      <c r="D321" s="3"/>
      <c r="E321" s="8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3"/>
      <c r="C322" s="3"/>
      <c r="D322" s="3"/>
      <c r="E322" s="8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3"/>
      <c r="C323" s="3"/>
      <c r="D323" s="3"/>
      <c r="E323" s="8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3"/>
      <c r="C324" s="3"/>
      <c r="D324" s="3"/>
      <c r="E324" s="8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3"/>
      <c r="C325" s="3"/>
      <c r="D325" s="3"/>
      <c r="E325" s="8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3"/>
      <c r="C326" s="3"/>
      <c r="D326" s="3"/>
      <c r="E326" s="8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3"/>
      <c r="C327" s="3"/>
      <c r="D327" s="3"/>
      <c r="E327" s="8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3"/>
      <c r="C328" s="3"/>
      <c r="D328" s="3"/>
      <c r="E328" s="8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3"/>
      <c r="C329" s="3"/>
      <c r="D329" s="3"/>
      <c r="E329" s="8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3"/>
      <c r="C330" s="3"/>
      <c r="D330" s="3"/>
      <c r="E330" s="8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3"/>
      <c r="C331" s="3"/>
      <c r="D331" s="3"/>
      <c r="E331" s="8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3"/>
      <c r="C332" s="3"/>
      <c r="D332" s="3"/>
      <c r="E332" s="8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3"/>
      <c r="C333" s="3"/>
      <c r="D333" s="3"/>
      <c r="E333" s="8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3"/>
      <c r="C334" s="3"/>
      <c r="D334" s="3"/>
      <c r="E334" s="8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3"/>
      <c r="C335" s="3"/>
      <c r="D335" s="3"/>
      <c r="E335" s="8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3"/>
      <c r="C336" s="3"/>
      <c r="D336" s="3"/>
      <c r="E336" s="8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3"/>
      <c r="C337" s="3"/>
      <c r="D337" s="3"/>
      <c r="E337" s="8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3"/>
      <c r="C338" s="3"/>
      <c r="D338" s="3"/>
      <c r="E338" s="8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3"/>
      <c r="C339" s="3"/>
      <c r="D339" s="3"/>
      <c r="E339" s="8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3"/>
      <c r="C340" s="3"/>
      <c r="D340" s="3"/>
      <c r="E340" s="8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3"/>
      <c r="C341" s="3"/>
      <c r="D341" s="3"/>
      <c r="E341" s="8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3"/>
      <c r="C342" s="3"/>
      <c r="D342" s="3"/>
      <c r="E342" s="8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3"/>
      <c r="C343" s="3"/>
      <c r="D343" s="3"/>
      <c r="E343" s="8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3"/>
      <c r="C344" s="3"/>
      <c r="D344" s="3"/>
      <c r="E344" s="8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3"/>
      <c r="C345" s="3"/>
      <c r="D345" s="3"/>
      <c r="E345" s="8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3"/>
      <c r="C346" s="3"/>
      <c r="D346" s="3"/>
      <c r="E346" s="8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3"/>
      <c r="C347" s="3"/>
      <c r="D347" s="3"/>
      <c r="E347" s="8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3"/>
      <c r="C348" s="3"/>
      <c r="D348" s="3"/>
      <c r="E348" s="8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3"/>
      <c r="C349" s="3"/>
      <c r="D349" s="3"/>
      <c r="E349" s="8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3"/>
      <c r="C350" s="3"/>
      <c r="D350" s="3"/>
      <c r="E350" s="8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3"/>
      <c r="C351" s="3"/>
      <c r="D351" s="3"/>
      <c r="E351" s="8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3"/>
      <c r="C352" s="3"/>
      <c r="D352" s="3"/>
      <c r="E352" s="8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3"/>
      <c r="C353" s="3"/>
      <c r="D353" s="3"/>
      <c r="E353" s="8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3"/>
      <c r="C354" s="3"/>
      <c r="D354" s="3"/>
      <c r="E354" s="8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3"/>
      <c r="C355" s="3"/>
      <c r="D355" s="3"/>
      <c r="E355" s="8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3"/>
      <c r="C356" s="3"/>
      <c r="D356" s="3"/>
      <c r="E356" s="8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3"/>
      <c r="C357" s="3"/>
      <c r="D357" s="3"/>
      <c r="E357" s="8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3"/>
      <c r="C358" s="3"/>
      <c r="D358" s="3"/>
      <c r="E358" s="8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3"/>
      <c r="C359" s="3"/>
      <c r="D359" s="3"/>
      <c r="E359" s="8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3"/>
      <c r="C360" s="3"/>
      <c r="D360" s="3"/>
      <c r="E360" s="8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3"/>
      <c r="C361" s="3"/>
      <c r="D361" s="3"/>
      <c r="E361" s="8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3"/>
      <c r="C362" s="3"/>
      <c r="D362" s="3"/>
      <c r="E362" s="8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3"/>
      <c r="C363" s="3"/>
      <c r="D363" s="3"/>
      <c r="E363" s="8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3"/>
      <c r="C364" s="3"/>
      <c r="D364" s="3"/>
      <c r="E364" s="8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3"/>
      <c r="C365" s="3"/>
      <c r="D365" s="3"/>
      <c r="E365" s="8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3"/>
      <c r="C366" s="3"/>
      <c r="D366" s="3"/>
      <c r="E366" s="8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3"/>
      <c r="C367" s="3"/>
      <c r="D367" s="3"/>
      <c r="E367" s="8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3"/>
      <c r="C368" s="3"/>
      <c r="D368" s="3"/>
      <c r="E368" s="8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3"/>
      <c r="C369" s="3"/>
      <c r="D369" s="3"/>
      <c r="E369" s="8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3"/>
      <c r="C370" s="3"/>
      <c r="D370" s="3"/>
      <c r="E370" s="8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3"/>
      <c r="C371" s="3"/>
      <c r="D371" s="3"/>
      <c r="E371" s="8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3"/>
      <c r="C372" s="3"/>
      <c r="D372" s="3"/>
      <c r="E372" s="8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3"/>
      <c r="C373" s="3"/>
      <c r="D373" s="3"/>
      <c r="E373" s="8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3"/>
      <c r="C374" s="3"/>
      <c r="D374" s="3"/>
      <c r="E374" s="8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3"/>
      <c r="C375" s="3"/>
      <c r="D375" s="3"/>
      <c r="E375" s="8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3"/>
      <c r="C376" s="3"/>
      <c r="D376" s="3"/>
      <c r="E376" s="8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3"/>
      <c r="C377" s="3"/>
      <c r="D377" s="3"/>
      <c r="E377" s="8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3"/>
      <c r="C378" s="3"/>
      <c r="D378" s="3"/>
      <c r="E378" s="8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3"/>
      <c r="C379" s="3"/>
      <c r="D379" s="3"/>
      <c r="E379" s="8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3"/>
      <c r="C380" s="3"/>
      <c r="D380" s="3"/>
      <c r="E380" s="8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3"/>
      <c r="C381" s="3"/>
      <c r="D381" s="3"/>
      <c r="E381" s="8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3"/>
      <c r="C382" s="3"/>
      <c r="D382" s="3"/>
      <c r="E382" s="8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3"/>
      <c r="C383" s="3"/>
      <c r="D383" s="3"/>
      <c r="E383" s="8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3"/>
      <c r="C384" s="3"/>
      <c r="D384" s="3"/>
      <c r="E384" s="8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3"/>
      <c r="C385" s="3"/>
      <c r="D385" s="3"/>
      <c r="E385" s="8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3"/>
      <c r="C386" s="3"/>
      <c r="D386" s="3"/>
      <c r="E386" s="8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3"/>
      <c r="C387" s="3"/>
      <c r="D387" s="3"/>
      <c r="E387" s="8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3"/>
      <c r="C388" s="3"/>
      <c r="D388" s="3"/>
      <c r="E388" s="8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3"/>
      <c r="C389" s="3"/>
      <c r="D389" s="3"/>
      <c r="E389" s="8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3"/>
      <c r="C390" s="3"/>
      <c r="D390" s="3"/>
      <c r="E390" s="8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3"/>
      <c r="C391" s="3"/>
      <c r="D391" s="3"/>
      <c r="E391" s="8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3"/>
      <c r="C392" s="3"/>
      <c r="D392" s="3"/>
      <c r="E392" s="8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3"/>
      <c r="C393" s="3"/>
      <c r="D393" s="3"/>
      <c r="E393" s="8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3"/>
      <c r="C394" s="3"/>
      <c r="D394" s="3"/>
      <c r="E394" s="8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3"/>
      <c r="C395" s="3"/>
      <c r="D395" s="3"/>
      <c r="E395" s="8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3"/>
      <c r="C396" s="3"/>
      <c r="D396" s="3"/>
      <c r="E396" s="8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3"/>
      <c r="C397" s="3"/>
      <c r="D397" s="3"/>
      <c r="E397" s="8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3"/>
      <c r="C398" s="3"/>
      <c r="D398" s="3"/>
      <c r="E398" s="8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3"/>
      <c r="C399" s="3"/>
      <c r="D399" s="3"/>
      <c r="E399" s="8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3"/>
      <c r="C400" s="3"/>
      <c r="D400" s="3"/>
      <c r="E400" s="8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3"/>
      <c r="C401" s="3"/>
      <c r="D401" s="3"/>
      <c r="E401" s="8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3"/>
      <c r="C402" s="3"/>
      <c r="D402" s="3"/>
      <c r="E402" s="8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3"/>
      <c r="C403" s="3"/>
      <c r="D403" s="3"/>
      <c r="E403" s="8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3"/>
      <c r="C404" s="3"/>
      <c r="D404" s="3"/>
      <c r="E404" s="8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3"/>
      <c r="C405" s="3"/>
      <c r="D405" s="3"/>
      <c r="E405" s="8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3"/>
      <c r="C406" s="3"/>
      <c r="D406" s="3"/>
      <c r="E406" s="8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3"/>
      <c r="C407" s="3"/>
      <c r="D407" s="3"/>
      <c r="E407" s="8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3"/>
      <c r="C408" s="3"/>
      <c r="D408" s="3"/>
      <c r="E408" s="8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3"/>
      <c r="C409" s="3"/>
      <c r="D409" s="3"/>
      <c r="E409" s="8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3"/>
      <c r="C410" s="3"/>
      <c r="D410" s="3"/>
      <c r="E410" s="8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3"/>
      <c r="C411" s="3"/>
      <c r="D411" s="3"/>
      <c r="E411" s="8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3"/>
      <c r="C412" s="3"/>
      <c r="D412" s="3"/>
      <c r="E412" s="8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3"/>
      <c r="C413" s="3"/>
      <c r="D413" s="3"/>
      <c r="E413" s="8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3"/>
      <c r="C414" s="3"/>
      <c r="D414" s="3"/>
      <c r="E414" s="8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3"/>
      <c r="C415" s="3"/>
      <c r="D415" s="3"/>
      <c r="E415" s="8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3"/>
      <c r="C416" s="3"/>
      <c r="D416" s="3"/>
      <c r="E416" s="8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3"/>
      <c r="C417" s="3"/>
      <c r="D417" s="3"/>
      <c r="E417" s="8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3"/>
      <c r="C418" s="3"/>
      <c r="D418" s="3"/>
      <c r="E418" s="8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3"/>
      <c r="C419" s="3"/>
      <c r="D419" s="3"/>
      <c r="E419" s="8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3"/>
      <c r="C420" s="3"/>
      <c r="D420" s="3"/>
      <c r="E420" s="8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3"/>
      <c r="C421" s="3"/>
      <c r="D421" s="3"/>
      <c r="E421" s="8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3"/>
      <c r="C422" s="3"/>
      <c r="D422" s="3"/>
      <c r="E422" s="8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3"/>
      <c r="C423" s="3"/>
      <c r="D423" s="3"/>
      <c r="E423" s="8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3"/>
      <c r="C424" s="3"/>
      <c r="D424" s="3"/>
      <c r="E424" s="8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3"/>
      <c r="C425" s="3"/>
      <c r="D425" s="3"/>
      <c r="E425" s="8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3"/>
      <c r="C426" s="3"/>
      <c r="D426" s="3"/>
      <c r="E426" s="8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3"/>
      <c r="C427" s="3"/>
      <c r="D427" s="3"/>
      <c r="E427" s="8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3"/>
      <c r="C428" s="3"/>
      <c r="D428" s="3"/>
      <c r="E428" s="8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3"/>
      <c r="C429" s="3"/>
      <c r="D429" s="3"/>
      <c r="E429" s="8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3"/>
      <c r="C430" s="3"/>
      <c r="D430" s="3"/>
      <c r="E430" s="8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3"/>
      <c r="C431" s="3"/>
      <c r="D431" s="3"/>
      <c r="E431" s="8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3"/>
      <c r="C432" s="3"/>
      <c r="D432" s="3"/>
      <c r="E432" s="8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3"/>
      <c r="C433" s="3"/>
      <c r="D433" s="3"/>
      <c r="E433" s="8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3"/>
      <c r="C434" s="3"/>
      <c r="D434" s="3"/>
      <c r="E434" s="8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3"/>
      <c r="C435" s="3"/>
      <c r="D435" s="3"/>
      <c r="E435" s="8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3"/>
      <c r="C436" s="3"/>
      <c r="D436" s="3"/>
      <c r="E436" s="8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3"/>
      <c r="C437" s="3"/>
      <c r="D437" s="3"/>
      <c r="E437" s="8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3"/>
      <c r="C438" s="3"/>
      <c r="D438" s="3"/>
      <c r="E438" s="8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3"/>
      <c r="C439" s="3"/>
      <c r="D439" s="3"/>
      <c r="E439" s="8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3"/>
      <c r="C440" s="3"/>
      <c r="D440" s="3"/>
      <c r="E440" s="8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3"/>
      <c r="C441" s="3"/>
      <c r="D441" s="3"/>
      <c r="E441" s="8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3"/>
      <c r="C442" s="3"/>
      <c r="D442" s="3"/>
      <c r="E442" s="8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3"/>
      <c r="C443" s="3"/>
      <c r="D443" s="3"/>
      <c r="E443" s="8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3"/>
      <c r="C444" s="3"/>
      <c r="D444" s="3"/>
      <c r="E444" s="8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3"/>
      <c r="C445" s="3"/>
      <c r="D445" s="3"/>
      <c r="E445" s="8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3"/>
      <c r="C446" s="3"/>
      <c r="D446" s="3"/>
      <c r="E446" s="8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3"/>
      <c r="C447" s="3"/>
      <c r="D447" s="3"/>
      <c r="E447" s="8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3"/>
      <c r="C448" s="3"/>
      <c r="D448" s="3"/>
      <c r="E448" s="8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3"/>
      <c r="C449" s="3"/>
      <c r="D449" s="3"/>
      <c r="E449" s="8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3"/>
      <c r="C450" s="3"/>
      <c r="D450" s="3"/>
      <c r="E450" s="8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3"/>
      <c r="C451" s="3"/>
      <c r="D451" s="3"/>
      <c r="E451" s="8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3"/>
      <c r="C452" s="3"/>
      <c r="D452" s="3"/>
      <c r="E452" s="8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3"/>
      <c r="C453" s="3"/>
      <c r="D453" s="3"/>
      <c r="E453" s="8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3"/>
      <c r="C454" s="3"/>
      <c r="D454" s="3"/>
      <c r="E454" s="8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3"/>
      <c r="C455" s="3"/>
      <c r="D455" s="3"/>
      <c r="E455" s="8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3"/>
      <c r="C456" s="3"/>
      <c r="D456" s="3"/>
      <c r="E456" s="8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3"/>
      <c r="C457" s="3"/>
      <c r="D457" s="3"/>
      <c r="E457" s="8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3"/>
      <c r="C458" s="3"/>
      <c r="D458" s="3"/>
      <c r="E458" s="8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3"/>
      <c r="C459" s="3"/>
      <c r="D459" s="3"/>
      <c r="E459" s="8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3"/>
      <c r="C460" s="3"/>
      <c r="D460" s="3"/>
      <c r="E460" s="8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3"/>
      <c r="C461" s="3"/>
      <c r="D461" s="3"/>
      <c r="E461" s="8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3"/>
      <c r="C462" s="3"/>
      <c r="D462" s="3"/>
      <c r="E462" s="8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3"/>
      <c r="C463" s="3"/>
      <c r="D463" s="3"/>
      <c r="E463" s="8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3"/>
      <c r="C464" s="3"/>
      <c r="D464" s="3"/>
      <c r="E464" s="8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3"/>
      <c r="C465" s="3"/>
      <c r="D465" s="3"/>
      <c r="E465" s="8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3"/>
      <c r="C466" s="3"/>
      <c r="D466" s="3"/>
      <c r="E466" s="8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3"/>
      <c r="C467" s="3"/>
      <c r="D467" s="3"/>
      <c r="E467" s="8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3"/>
      <c r="C468" s="3"/>
      <c r="D468" s="3"/>
      <c r="E468" s="8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3"/>
      <c r="C469" s="3"/>
      <c r="D469" s="3"/>
      <c r="E469" s="8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3"/>
      <c r="C470" s="3"/>
      <c r="D470" s="3"/>
      <c r="E470" s="8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3"/>
      <c r="C471" s="3"/>
      <c r="D471" s="3"/>
      <c r="E471" s="8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3"/>
      <c r="C472" s="3"/>
      <c r="D472" s="3"/>
      <c r="E472" s="8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3"/>
      <c r="C473" s="3"/>
      <c r="D473" s="3"/>
      <c r="E473" s="8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3"/>
      <c r="C474" s="3"/>
      <c r="D474" s="3"/>
      <c r="E474" s="8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3"/>
      <c r="C475" s="3"/>
      <c r="D475" s="3"/>
      <c r="E475" s="8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3"/>
      <c r="C476" s="3"/>
      <c r="D476" s="3"/>
      <c r="E476" s="8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3"/>
      <c r="C477" s="3"/>
      <c r="D477" s="3"/>
      <c r="E477" s="8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3"/>
      <c r="C478" s="3"/>
      <c r="D478" s="3"/>
      <c r="E478" s="8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3"/>
      <c r="C479" s="3"/>
      <c r="D479" s="3"/>
      <c r="E479" s="8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3"/>
      <c r="C480" s="3"/>
      <c r="D480" s="3"/>
      <c r="E480" s="8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3"/>
      <c r="C481" s="3"/>
      <c r="D481" s="3"/>
      <c r="E481" s="8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3"/>
      <c r="C482" s="3"/>
      <c r="D482" s="3"/>
      <c r="E482" s="8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3"/>
      <c r="C483" s="3"/>
      <c r="D483" s="3"/>
      <c r="E483" s="8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3"/>
      <c r="C484" s="3"/>
      <c r="D484" s="3"/>
      <c r="E484" s="8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3"/>
      <c r="C485" s="3"/>
      <c r="D485" s="3"/>
      <c r="E485" s="8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3"/>
      <c r="C486" s="3"/>
      <c r="D486" s="3"/>
      <c r="E486" s="8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3"/>
      <c r="C487" s="3"/>
      <c r="D487" s="3"/>
      <c r="E487" s="8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3"/>
      <c r="C488" s="3"/>
      <c r="D488" s="3"/>
      <c r="E488" s="8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3"/>
      <c r="C489" s="3"/>
      <c r="D489" s="3"/>
      <c r="E489" s="8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3"/>
      <c r="C490" s="3"/>
      <c r="D490" s="3"/>
      <c r="E490" s="8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3"/>
      <c r="C491" s="3"/>
      <c r="D491" s="3"/>
      <c r="E491" s="8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3"/>
      <c r="C492" s="3"/>
      <c r="D492" s="3"/>
      <c r="E492" s="8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3"/>
      <c r="C493" s="3"/>
      <c r="D493" s="3"/>
      <c r="E493" s="8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3"/>
      <c r="C494" s="3"/>
      <c r="D494" s="3"/>
      <c r="E494" s="8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3"/>
      <c r="C495" s="3"/>
      <c r="D495" s="3"/>
      <c r="E495" s="8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3"/>
      <c r="C496" s="3"/>
      <c r="D496" s="3"/>
      <c r="E496" s="8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3"/>
      <c r="C497" s="3"/>
      <c r="D497" s="3"/>
      <c r="E497" s="8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3"/>
      <c r="C498" s="3"/>
      <c r="D498" s="3"/>
      <c r="E498" s="8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3"/>
      <c r="C499" s="3"/>
      <c r="D499" s="3"/>
      <c r="E499" s="8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3"/>
      <c r="C500" s="3"/>
      <c r="D500" s="3"/>
      <c r="E500" s="8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3"/>
      <c r="C501" s="3"/>
      <c r="D501" s="3"/>
      <c r="E501" s="8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3"/>
      <c r="C502" s="3"/>
      <c r="D502" s="3"/>
      <c r="E502" s="8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3"/>
      <c r="C503" s="3"/>
      <c r="D503" s="3"/>
      <c r="E503" s="8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3"/>
      <c r="C504" s="3"/>
      <c r="D504" s="3"/>
      <c r="E504" s="8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3"/>
      <c r="C505" s="3"/>
      <c r="D505" s="3"/>
      <c r="E505" s="8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3"/>
      <c r="C506" s="3"/>
      <c r="D506" s="3"/>
      <c r="E506" s="8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3"/>
      <c r="C507" s="3"/>
      <c r="D507" s="3"/>
      <c r="E507" s="8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3"/>
      <c r="C508" s="3"/>
      <c r="D508" s="3"/>
      <c r="E508" s="8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3"/>
      <c r="C509" s="3"/>
      <c r="D509" s="3"/>
      <c r="E509" s="8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3"/>
      <c r="C510" s="3"/>
      <c r="D510" s="3"/>
      <c r="E510" s="8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3"/>
      <c r="C511" s="3"/>
      <c r="D511" s="3"/>
      <c r="E511" s="8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3"/>
      <c r="C512" s="3"/>
      <c r="D512" s="3"/>
      <c r="E512" s="8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3"/>
      <c r="C513" s="3"/>
      <c r="D513" s="3"/>
      <c r="E513" s="8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3"/>
      <c r="C514" s="3"/>
      <c r="D514" s="3"/>
      <c r="E514" s="8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3"/>
      <c r="C515" s="3"/>
      <c r="D515" s="3"/>
      <c r="E515" s="8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3"/>
      <c r="C516" s="3"/>
      <c r="D516" s="3"/>
      <c r="E516" s="8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3"/>
      <c r="C517" s="3"/>
      <c r="D517" s="3"/>
      <c r="E517" s="8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3"/>
      <c r="C518" s="3"/>
      <c r="D518" s="3"/>
      <c r="E518" s="8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3"/>
      <c r="C519" s="3"/>
      <c r="D519" s="3"/>
      <c r="E519" s="8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3"/>
      <c r="C520" s="3"/>
      <c r="D520" s="3"/>
      <c r="E520" s="8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3"/>
      <c r="C521" s="3"/>
      <c r="D521" s="3"/>
      <c r="E521" s="8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3"/>
      <c r="C522" s="3"/>
      <c r="D522" s="3"/>
      <c r="E522" s="8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3"/>
      <c r="C523" s="3"/>
      <c r="D523" s="3"/>
      <c r="E523" s="8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3"/>
      <c r="C524" s="3"/>
      <c r="D524" s="3"/>
      <c r="E524" s="8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3"/>
      <c r="C525" s="3"/>
      <c r="D525" s="3"/>
      <c r="E525" s="8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3"/>
      <c r="C526" s="3"/>
      <c r="D526" s="3"/>
      <c r="E526" s="8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3"/>
      <c r="C527" s="3"/>
      <c r="D527" s="3"/>
      <c r="E527" s="8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3"/>
      <c r="C528" s="3"/>
      <c r="D528" s="3"/>
      <c r="E528" s="8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3"/>
      <c r="C529" s="3"/>
      <c r="D529" s="3"/>
      <c r="E529" s="8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3"/>
      <c r="C530" s="3"/>
      <c r="D530" s="3"/>
      <c r="E530" s="8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3"/>
      <c r="C531" s="3"/>
      <c r="D531" s="3"/>
      <c r="E531" s="8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3"/>
      <c r="C532" s="3"/>
      <c r="D532" s="3"/>
      <c r="E532" s="8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3"/>
      <c r="C533" s="3"/>
      <c r="D533" s="3"/>
      <c r="E533" s="8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3"/>
      <c r="C534" s="3"/>
      <c r="D534" s="3"/>
      <c r="E534" s="8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3"/>
      <c r="C535" s="3"/>
      <c r="D535" s="3"/>
      <c r="E535" s="8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3"/>
      <c r="C536" s="3"/>
      <c r="D536" s="3"/>
      <c r="E536" s="8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3"/>
      <c r="C537" s="3"/>
      <c r="D537" s="3"/>
      <c r="E537" s="8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3"/>
      <c r="C538" s="3"/>
      <c r="D538" s="3"/>
      <c r="E538" s="8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3"/>
      <c r="C539" s="3"/>
      <c r="D539" s="3"/>
      <c r="E539" s="8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3"/>
      <c r="C540" s="3"/>
      <c r="D540" s="3"/>
      <c r="E540" s="8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3"/>
      <c r="C541" s="3"/>
      <c r="D541" s="3"/>
      <c r="E541" s="8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3"/>
      <c r="C542" s="3"/>
      <c r="D542" s="3"/>
      <c r="E542" s="8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3"/>
      <c r="C543" s="3"/>
      <c r="D543" s="3"/>
      <c r="E543" s="8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3"/>
      <c r="C544" s="3"/>
      <c r="D544" s="3"/>
      <c r="E544" s="8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3"/>
      <c r="C545" s="3"/>
      <c r="D545" s="3"/>
      <c r="E545" s="8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3"/>
      <c r="C546" s="3"/>
      <c r="D546" s="3"/>
      <c r="E546" s="8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3"/>
      <c r="C547" s="3"/>
      <c r="D547" s="3"/>
      <c r="E547" s="8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3"/>
      <c r="C548" s="3"/>
      <c r="D548" s="3"/>
      <c r="E548" s="8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3"/>
      <c r="C549" s="3"/>
      <c r="D549" s="3"/>
      <c r="E549" s="8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3"/>
      <c r="C550" s="3"/>
      <c r="D550" s="3"/>
      <c r="E550" s="8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3"/>
      <c r="C551" s="3"/>
      <c r="D551" s="3"/>
      <c r="E551" s="8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3"/>
      <c r="C552" s="3"/>
      <c r="D552" s="3"/>
      <c r="E552" s="8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3"/>
      <c r="C553" s="3"/>
      <c r="D553" s="3"/>
      <c r="E553" s="8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3"/>
      <c r="C554" s="3"/>
      <c r="D554" s="3"/>
      <c r="E554" s="8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3"/>
      <c r="C555" s="3"/>
      <c r="D555" s="3"/>
      <c r="E555" s="8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3"/>
      <c r="C556" s="3"/>
      <c r="D556" s="3"/>
      <c r="E556" s="8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3"/>
      <c r="C557" s="3"/>
      <c r="D557" s="3"/>
      <c r="E557" s="8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3"/>
      <c r="C558" s="3"/>
      <c r="D558" s="3"/>
      <c r="E558" s="8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3"/>
      <c r="C559" s="3"/>
      <c r="D559" s="3"/>
      <c r="E559" s="8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3"/>
      <c r="C560" s="3"/>
      <c r="D560" s="3"/>
      <c r="E560" s="8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3"/>
      <c r="C561" s="3"/>
      <c r="D561" s="3"/>
      <c r="E561" s="8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3"/>
      <c r="C562" s="3"/>
      <c r="D562" s="3"/>
      <c r="E562" s="8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3"/>
      <c r="C563" s="3"/>
      <c r="D563" s="3"/>
      <c r="E563" s="8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3"/>
      <c r="C564" s="3"/>
      <c r="D564" s="3"/>
      <c r="E564" s="8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3"/>
      <c r="C565" s="3"/>
      <c r="D565" s="3"/>
      <c r="E565" s="8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3"/>
      <c r="C566" s="3"/>
      <c r="D566" s="3"/>
      <c r="E566" s="8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3"/>
      <c r="C567" s="3"/>
      <c r="D567" s="3"/>
      <c r="E567" s="8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3"/>
      <c r="C568" s="3"/>
      <c r="D568" s="3"/>
      <c r="E568" s="8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3"/>
      <c r="C569" s="3"/>
      <c r="D569" s="3"/>
      <c r="E569" s="8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3"/>
      <c r="C570" s="3"/>
      <c r="D570" s="3"/>
      <c r="E570" s="8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3"/>
      <c r="C571" s="3"/>
      <c r="D571" s="3"/>
      <c r="E571" s="8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3"/>
      <c r="C572" s="3"/>
      <c r="D572" s="3"/>
      <c r="E572" s="8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3"/>
      <c r="C573" s="3"/>
      <c r="D573" s="3"/>
      <c r="E573" s="8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3"/>
      <c r="C574" s="3"/>
      <c r="D574" s="3"/>
      <c r="E574" s="8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3"/>
      <c r="C575" s="3"/>
      <c r="D575" s="3"/>
      <c r="E575" s="8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3"/>
      <c r="C576" s="3"/>
      <c r="D576" s="3"/>
      <c r="E576" s="8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3"/>
      <c r="C577" s="3"/>
      <c r="D577" s="3"/>
      <c r="E577" s="8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3"/>
      <c r="C578" s="3"/>
      <c r="D578" s="3"/>
      <c r="E578" s="8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3"/>
      <c r="C579" s="3"/>
      <c r="D579" s="3"/>
      <c r="E579" s="8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3"/>
      <c r="C580" s="3"/>
      <c r="D580" s="3"/>
      <c r="E580" s="8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3"/>
      <c r="C581" s="3"/>
      <c r="D581" s="3"/>
      <c r="E581" s="8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3"/>
      <c r="C582" s="3"/>
      <c r="D582" s="3"/>
      <c r="E582" s="8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3"/>
      <c r="C583" s="3"/>
      <c r="D583" s="3"/>
      <c r="E583" s="8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3"/>
      <c r="C584" s="3"/>
      <c r="D584" s="3"/>
      <c r="E584" s="8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3"/>
      <c r="C585" s="3"/>
      <c r="D585" s="3"/>
      <c r="E585" s="8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3"/>
      <c r="C586" s="3"/>
      <c r="D586" s="3"/>
      <c r="E586" s="8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3"/>
      <c r="C587" s="3"/>
      <c r="D587" s="3"/>
      <c r="E587" s="8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3"/>
      <c r="C588" s="3"/>
      <c r="D588" s="3"/>
      <c r="E588" s="8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3"/>
      <c r="C589" s="3"/>
      <c r="D589" s="3"/>
      <c r="E589" s="8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3"/>
      <c r="C590" s="3"/>
      <c r="D590" s="3"/>
      <c r="E590" s="8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3"/>
      <c r="C591" s="3"/>
      <c r="D591" s="3"/>
      <c r="E591" s="8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3"/>
      <c r="C592" s="3"/>
      <c r="D592" s="3"/>
      <c r="E592" s="8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3"/>
      <c r="C593" s="3"/>
      <c r="D593" s="3"/>
      <c r="E593" s="8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3"/>
      <c r="C594" s="3"/>
      <c r="D594" s="3"/>
      <c r="E594" s="8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3"/>
      <c r="C595" s="3"/>
      <c r="D595" s="3"/>
      <c r="E595" s="8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3"/>
      <c r="C596" s="3"/>
      <c r="D596" s="3"/>
      <c r="E596" s="8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3"/>
      <c r="C597" s="3"/>
      <c r="D597" s="3"/>
      <c r="E597" s="8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3"/>
      <c r="C598" s="3"/>
      <c r="D598" s="3"/>
      <c r="E598" s="8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3"/>
      <c r="C599" s="3"/>
      <c r="D599" s="3"/>
      <c r="E599" s="8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3"/>
      <c r="C600" s="3"/>
      <c r="D600" s="3"/>
      <c r="E600" s="8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3"/>
      <c r="C601" s="3"/>
      <c r="D601" s="3"/>
      <c r="E601" s="8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3"/>
      <c r="C602" s="3"/>
      <c r="D602" s="3"/>
      <c r="E602" s="8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3"/>
      <c r="C603" s="3"/>
      <c r="D603" s="3"/>
      <c r="E603" s="8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3"/>
      <c r="C604" s="3"/>
      <c r="D604" s="3"/>
      <c r="E604" s="8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3"/>
      <c r="C605" s="3"/>
      <c r="D605" s="3"/>
      <c r="E605" s="8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3"/>
      <c r="C606" s="3"/>
      <c r="D606" s="3"/>
      <c r="E606" s="8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3"/>
      <c r="C607" s="3"/>
      <c r="D607" s="3"/>
      <c r="E607" s="8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3"/>
      <c r="C608" s="3"/>
      <c r="D608" s="3"/>
      <c r="E608" s="8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3"/>
      <c r="C609" s="3"/>
      <c r="D609" s="3"/>
      <c r="E609" s="8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3"/>
      <c r="C610" s="3"/>
      <c r="D610" s="3"/>
      <c r="E610" s="8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3"/>
      <c r="C611" s="3"/>
      <c r="D611" s="3"/>
      <c r="E611" s="8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3"/>
      <c r="C612" s="3"/>
      <c r="D612" s="3"/>
      <c r="E612" s="8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3"/>
      <c r="C613" s="3"/>
      <c r="D613" s="3"/>
      <c r="E613" s="8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3"/>
      <c r="C614" s="3"/>
      <c r="D614" s="3"/>
      <c r="E614" s="8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3"/>
      <c r="C615" s="3"/>
      <c r="D615" s="3"/>
      <c r="E615" s="8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3"/>
      <c r="C616" s="3"/>
      <c r="D616" s="3"/>
      <c r="E616" s="8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3"/>
      <c r="C617" s="3"/>
      <c r="D617" s="3"/>
      <c r="E617" s="8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3"/>
      <c r="C618" s="3"/>
      <c r="D618" s="3"/>
      <c r="E618" s="8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3"/>
      <c r="C619" s="3"/>
      <c r="D619" s="3"/>
      <c r="E619" s="8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3"/>
      <c r="C620" s="3"/>
      <c r="D620" s="3"/>
      <c r="E620" s="8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3"/>
      <c r="C621" s="3"/>
      <c r="D621" s="3"/>
      <c r="E621" s="8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3"/>
      <c r="C622" s="3"/>
      <c r="D622" s="3"/>
      <c r="E622" s="8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3"/>
      <c r="C623" s="3"/>
      <c r="D623" s="3"/>
      <c r="E623" s="8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3"/>
      <c r="C624" s="3"/>
      <c r="D624" s="3"/>
      <c r="E624" s="8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3"/>
      <c r="C625" s="3"/>
      <c r="D625" s="3"/>
      <c r="E625" s="8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3"/>
      <c r="C626" s="3"/>
      <c r="D626" s="3"/>
      <c r="E626" s="8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3"/>
      <c r="C627" s="3"/>
      <c r="D627" s="3"/>
      <c r="E627" s="8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3"/>
      <c r="C628" s="3"/>
      <c r="D628" s="3"/>
      <c r="E628" s="8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3"/>
      <c r="C629" s="3"/>
      <c r="D629" s="3"/>
      <c r="E629" s="8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3"/>
      <c r="C630" s="3"/>
      <c r="D630" s="3"/>
      <c r="E630" s="8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3"/>
      <c r="C631" s="3"/>
      <c r="D631" s="3"/>
      <c r="E631" s="8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3"/>
      <c r="C632" s="3"/>
      <c r="D632" s="3"/>
      <c r="E632" s="8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3"/>
      <c r="C633" s="3"/>
      <c r="D633" s="3"/>
      <c r="E633" s="8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3"/>
      <c r="C634" s="3"/>
      <c r="D634" s="3"/>
      <c r="E634" s="8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3"/>
      <c r="C635" s="3"/>
      <c r="D635" s="3"/>
      <c r="E635" s="8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3"/>
      <c r="C636" s="3"/>
      <c r="D636" s="3"/>
      <c r="E636" s="8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3"/>
      <c r="C637" s="3"/>
      <c r="D637" s="3"/>
      <c r="E637" s="8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3"/>
      <c r="C638" s="3"/>
      <c r="D638" s="3"/>
      <c r="E638" s="8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3"/>
      <c r="C639" s="3"/>
      <c r="D639" s="3"/>
      <c r="E639" s="8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3"/>
      <c r="C640" s="3"/>
      <c r="D640" s="3"/>
      <c r="E640" s="8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3"/>
      <c r="C641" s="3"/>
      <c r="D641" s="3"/>
      <c r="E641" s="8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3"/>
      <c r="C642" s="3"/>
      <c r="D642" s="3"/>
      <c r="E642" s="8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3"/>
      <c r="C643" s="3"/>
      <c r="D643" s="3"/>
      <c r="E643" s="8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3"/>
      <c r="C644" s="3"/>
      <c r="D644" s="3"/>
      <c r="E644" s="8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3"/>
      <c r="C645" s="3"/>
      <c r="D645" s="3"/>
      <c r="E645" s="8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3"/>
      <c r="C646" s="3"/>
      <c r="D646" s="3"/>
      <c r="E646" s="8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3"/>
      <c r="C647" s="3"/>
      <c r="D647" s="3"/>
      <c r="E647" s="8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3"/>
      <c r="C648" s="3"/>
      <c r="D648" s="3"/>
      <c r="E648" s="8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3"/>
      <c r="C649" s="3"/>
      <c r="D649" s="3"/>
      <c r="E649" s="8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3"/>
      <c r="C650" s="3"/>
      <c r="D650" s="3"/>
      <c r="E650" s="8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3"/>
      <c r="C651" s="3"/>
      <c r="D651" s="3"/>
      <c r="E651" s="8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3"/>
      <c r="C652" s="3"/>
      <c r="D652" s="3"/>
      <c r="E652" s="8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3"/>
      <c r="C653" s="3"/>
      <c r="D653" s="3"/>
      <c r="E653" s="8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3"/>
      <c r="C654" s="3"/>
      <c r="D654" s="3"/>
      <c r="E654" s="8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3"/>
      <c r="C655" s="3"/>
      <c r="D655" s="3"/>
      <c r="E655" s="8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3"/>
      <c r="C656" s="3"/>
      <c r="D656" s="3"/>
      <c r="E656" s="8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3"/>
      <c r="C657" s="3"/>
      <c r="D657" s="3"/>
      <c r="E657" s="8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3"/>
      <c r="C658" s="3"/>
      <c r="D658" s="3"/>
      <c r="E658" s="8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3"/>
      <c r="C659" s="3"/>
      <c r="D659" s="3"/>
      <c r="E659" s="8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3"/>
      <c r="C660" s="3"/>
      <c r="D660" s="3"/>
      <c r="E660" s="8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3"/>
      <c r="C661" s="3"/>
      <c r="D661" s="3"/>
      <c r="E661" s="8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3"/>
      <c r="C662" s="3"/>
      <c r="D662" s="3"/>
      <c r="E662" s="8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3"/>
      <c r="C663" s="3"/>
      <c r="D663" s="3"/>
      <c r="E663" s="8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3"/>
      <c r="C664" s="3"/>
      <c r="D664" s="3"/>
      <c r="E664" s="8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3"/>
      <c r="C665" s="3"/>
      <c r="D665" s="3"/>
      <c r="E665" s="8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3"/>
      <c r="C666" s="3"/>
      <c r="D666" s="3"/>
      <c r="E666" s="8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3"/>
      <c r="C667" s="3"/>
      <c r="D667" s="3"/>
      <c r="E667" s="8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3"/>
      <c r="C668" s="3"/>
      <c r="D668" s="3"/>
      <c r="E668" s="8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3"/>
      <c r="C669" s="3"/>
      <c r="D669" s="3"/>
      <c r="E669" s="8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3"/>
      <c r="C670" s="3"/>
      <c r="D670" s="3"/>
      <c r="E670" s="8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3"/>
      <c r="C671" s="3"/>
      <c r="D671" s="3"/>
      <c r="E671" s="8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3"/>
      <c r="C672" s="3"/>
      <c r="D672" s="3"/>
      <c r="E672" s="8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3"/>
      <c r="C673" s="3"/>
      <c r="D673" s="3"/>
      <c r="E673" s="8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3"/>
      <c r="C674" s="3"/>
      <c r="D674" s="3"/>
      <c r="E674" s="8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3"/>
      <c r="C675" s="3"/>
      <c r="D675" s="3"/>
      <c r="E675" s="8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3"/>
      <c r="C676" s="3"/>
      <c r="D676" s="3"/>
      <c r="E676" s="8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3"/>
      <c r="C677" s="3"/>
      <c r="D677" s="3"/>
      <c r="E677" s="8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3"/>
      <c r="C678" s="3"/>
      <c r="D678" s="3"/>
      <c r="E678" s="8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3"/>
      <c r="C679" s="3"/>
      <c r="D679" s="3"/>
      <c r="E679" s="8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3"/>
      <c r="C680" s="3"/>
      <c r="D680" s="3"/>
      <c r="E680" s="8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3"/>
      <c r="C681" s="3"/>
      <c r="D681" s="3"/>
      <c r="E681" s="8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3"/>
      <c r="C682" s="3"/>
      <c r="D682" s="3"/>
      <c r="E682" s="8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3"/>
      <c r="C683" s="3"/>
      <c r="D683" s="3"/>
      <c r="E683" s="8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3"/>
      <c r="C684" s="3"/>
      <c r="D684" s="3"/>
      <c r="E684" s="8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3"/>
      <c r="C685" s="3"/>
      <c r="D685" s="3"/>
      <c r="E685" s="8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3"/>
      <c r="C686" s="3"/>
      <c r="D686" s="3"/>
      <c r="E686" s="8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3"/>
      <c r="C687" s="3"/>
      <c r="D687" s="3"/>
      <c r="E687" s="8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3"/>
      <c r="C688" s="3"/>
      <c r="D688" s="3"/>
      <c r="E688" s="8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3"/>
      <c r="C689" s="3"/>
      <c r="D689" s="3"/>
      <c r="E689" s="8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3"/>
      <c r="C690" s="3"/>
      <c r="D690" s="3"/>
      <c r="E690" s="8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3"/>
      <c r="C691" s="3"/>
      <c r="D691" s="3"/>
      <c r="E691" s="8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3"/>
      <c r="C692" s="3"/>
      <c r="D692" s="3"/>
      <c r="E692" s="8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3"/>
      <c r="C693" s="3"/>
      <c r="D693" s="3"/>
      <c r="E693" s="8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3"/>
      <c r="C694" s="3"/>
      <c r="D694" s="3"/>
      <c r="E694" s="8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3"/>
      <c r="C695" s="3"/>
      <c r="D695" s="3"/>
      <c r="E695" s="8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3"/>
      <c r="C696" s="3"/>
      <c r="D696" s="3"/>
      <c r="E696" s="8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3"/>
      <c r="C697" s="3"/>
      <c r="D697" s="3"/>
      <c r="E697" s="8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3"/>
      <c r="C698" s="3"/>
      <c r="D698" s="3"/>
      <c r="E698" s="8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3"/>
      <c r="C699" s="3"/>
      <c r="D699" s="3"/>
      <c r="E699" s="8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3"/>
      <c r="C700" s="3"/>
      <c r="D700" s="3"/>
      <c r="E700" s="8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3"/>
      <c r="C701" s="3"/>
      <c r="D701" s="3"/>
      <c r="E701" s="8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3"/>
      <c r="C702" s="3"/>
      <c r="D702" s="3"/>
      <c r="E702" s="8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3"/>
      <c r="C703" s="3"/>
      <c r="D703" s="3"/>
      <c r="E703" s="8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3"/>
      <c r="C704" s="3"/>
      <c r="D704" s="3"/>
      <c r="E704" s="8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3"/>
      <c r="C705" s="3"/>
      <c r="D705" s="3"/>
      <c r="E705" s="8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3"/>
      <c r="C706" s="3"/>
      <c r="D706" s="3"/>
      <c r="E706" s="8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3"/>
      <c r="C707" s="3"/>
      <c r="D707" s="3"/>
      <c r="E707" s="8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3"/>
      <c r="C708" s="3"/>
      <c r="D708" s="3"/>
      <c r="E708" s="8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3"/>
      <c r="C709" s="3"/>
      <c r="D709" s="3"/>
      <c r="E709" s="8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3"/>
      <c r="C710" s="3"/>
      <c r="D710" s="3"/>
      <c r="E710" s="8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3"/>
      <c r="C711" s="3"/>
      <c r="D711" s="3"/>
      <c r="E711" s="8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3"/>
      <c r="C712" s="3"/>
      <c r="D712" s="3"/>
      <c r="E712" s="8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3"/>
      <c r="C713" s="3"/>
      <c r="D713" s="3"/>
      <c r="E713" s="8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3"/>
      <c r="C714" s="3"/>
      <c r="D714" s="3"/>
      <c r="E714" s="8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3"/>
      <c r="C715" s="3"/>
      <c r="D715" s="3"/>
      <c r="E715" s="8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3"/>
      <c r="C716" s="3"/>
      <c r="D716" s="3"/>
      <c r="E716" s="8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3"/>
      <c r="C717" s="3"/>
      <c r="D717" s="3"/>
      <c r="E717" s="8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3"/>
      <c r="C718" s="3"/>
      <c r="D718" s="3"/>
      <c r="E718" s="8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3"/>
      <c r="C719" s="3"/>
      <c r="D719" s="3"/>
      <c r="E719" s="8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3"/>
      <c r="C720" s="3"/>
      <c r="D720" s="3"/>
      <c r="E720" s="8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3"/>
      <c r="C721" s="3"/>
      <c r="D721" s="3"/>
      <c r="E721" s="8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3"/>
      <c r="C722" s="3"/>
      <c r="D722" s="3"/>
      <c r="E722" s="8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3"/>
      <c r="C723" s="3"/>
      <c r="D723" s="3"/>
      <c r="E723" s="8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3"/>
      <c r="C724" s="3"/>
      <c r="D724" s="3"/>
      <c r="E724" s="8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3"/>
      <c r="C725" s="3"/>
      <c r="D725" s="3"/>
      <c r="E725" s="8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3"/>
      <c r="C726" s="3"/>
      <c r="D726" s="3"/>
      <c r="E726" s="8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3"/>
      <c r="C727" s="3"/>
      <c r="D727" s="3"/>
      <c r="E727" s="8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3"/>
      <c r="C728" s="3"/>
      <c r="D728" s="3"/>
      <c r="E728" s="8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3"/>
      <c r="C729" s="3"/>
      <c r="D729" s="3"/>
      <c r="E729" s="8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3"/>
      <c r="C730" s="3"/>
      <c r="D730" s="3"/>
      <c r="E730" s="8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3"/>
      <c r="C731" s="3"/>
      <c r="D731" s="3"/>
      <c r="E731" s="8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3"/>
      <c r="C732" s="3"/>
      <c r="D732" s="3"/>
      <c r="E732" s="8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3"/>
      <c r="C733" s="3"/>
      <c r="D733" s="3"/>
      <c r="E733" s="8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3"/>
      <c r="C734" s="3"/>
      <c r="D734" s="3"/>
      <c r="E734" s="8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3"/>
      <c r="C735" s="3"/>
      <c r="D735" s="3"/>
      <c r="E735" s="8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3"/>
      <c r="C736" s="3"/>
      <c r="D736" s="3"/>
      <c r="E736" s="8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3"/>
      <c r="C737" s="3"/>
      <c r="D737" s="3"/>
      <c r="E737" s="8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3"/>
      <c r="C738" s="3"/>
      <c r="D738" s="3"/>
      <c r="E738" s="8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3"/>
      <c r="C739" s="3"/>
      <c r="D739" s="3"/>
      <c r="E739" s="8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3"/>
      <c r="C740" s="3"/>
      <c r="D740" s="3"/>
      <c r="E740" s="8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3"/>
      <c r="C741" s="3"/>
      <c r="D741" s="3"/>
      <c r="E741" s="8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3"/>
      <c r="C742" s="3"/>
      <c r="D742" s="3"/>
      <c r="E742" s="8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3"/>
      <c r="C743" s="3"/>
      <c r="D743" s="3"/>
      <c r="E743" s="8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3"/>
      <c r="C744" s="3"/>
      <c r="D744" s="3"/>
      <c r="E744" s="8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3"/>
      <c r="C745" s="3"/>
      <c r="D745" s="3"/>
      <c r="E745" s="8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3"/>
      <c r="C746" s="3"/>
      <c r="D746" s="3"/>
      <c r="E746" s="8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3"/>
      <c r="C747" s="3"/>
      <c r="D747" s="3"/>
      <c r="E747" s="8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3"/>
      <c r="C748" s="3"/>
      <c r="D748" s="3"/>
      <c r="E748" s="8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3"/>
      <c r="C749" s="3"/>
      <c r="D749" s="3"/>
      <c r="E749" s="8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3"/>
      <c r="C750" s="3"/>
      <c r="D750" s="3"/>
      <c r="E750" s="8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3"/>
      <c r="C751" s="3"/>
      <c r="D751" s="3"/>
      <c r="E751" s="8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3"/>
      <c r="C752" s="3"/>
      <c r="D752" s="3"/>
      <c r="E752" s="8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3"/>
      <c r="C753" s="3"/>
      <c r="D753" s="3"/>
      <c r="E753" s="8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3"/>
      <c r="C754" s="3"/>
      <c r="D754" s="3"/>
      <c r="E754" s="8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3"/>
      <c r="C755" s="3"/>
      <c r="D755" s="3"/>
      <c r="E755" s="8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3"/>
      <c r="C756" s="3"/>
      <c r="D756" s="3"/>
      <c r="E756" s="8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3"/>
      <c r="C757" s="3"/>
      <c r="D757" s="3"/>
      <c r="E757" s="8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3"/>
      <c r="C758" s="3"/>
      <c r="D758" s="3"/>
      <c r="E758" s="8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3"/>
      <c r="C759" s="3"/>
      <c r="D759" s="3"/>
      <c r="E759" s="8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3"/>
      <c r="C760" s="3"/>
      <c r="D760" s="3"/>
      <c r="E760" s="8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3"/>
      <c r="C761" s="3"/>
      <c r="D761" s="3"/>
      <c r="E761" s="8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3"/>
      <c r="C762" s="3"/>
      <c r="D762" s="3"/>
      <c r="E762" s="8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3"/>
      <c r="C763" s="3"/>
      <c r="D763" s="3"/>
      <c r="E763" s="8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3"/>
      <c r="C764" s="3"/>
      <c r="D764" s="3"/>
      <c r="E764" s="8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3"/>
      <c r="C765" s="3"/>
      <c r="D765" s="3"/>
      <c r="E765" s="8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3"/>
      <c r="C766" s="3"/>
      <c r="D766" s="3"/>
      <c r="E766" s="8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3"/>
      <c r="C767" s="3"/>
      <c r="D767" s="3"/>
      <c r="E767" s="8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3"/>
      <c r="C768" s="3"/>
      <c r="D768" s="3"/>
      <c r="E768" s="8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3"/>
      <c r="C769" s="3"/>
      <c r="D769" s="3"/>
      <c r="E769" s="8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3"/>
      <c r="C770" s="3"/>
      <c r="D770" s="3"/>
      <c r="E770" s="8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3"/>
      <c r="C771" s="3"/>
      <c r="D771" s="3"/>
      <c r="E771" s="8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3"/>
      <c r="C772" s="3"/>
      <c r="D772" s="3"/>
      <c r="E772" s="8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3"/>
      <c r="C773" s="3"/>
      <c r="D773" s="3"/>
      <c r="E773" s="8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3"/>
      <c r="C774" s="3"/>
      <c r="D774" s="3"/>
      <c r="E774" s="8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3"/>
      <c r="C775" s="3"/>
      <c r="D775" s="3"/>
      <c r="E775" s="8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3"/>
      <c r="C776" s="3"/>
      <c r="D776" s="3"/>
      <c r="E776" s="8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3"/>
      <c r="C777" s="3"/>
      <c r="D777" s="3"/>
      <c r="E777" s="8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3"/>
      <c r="C778" s="3"/>
      <c r="D778" s="3"/>
      <c r="E778" s="8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3"/>
      <c r="C779" s="3"/>
      <c r="D779" s="3"/>
      <c r="E779" s="8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3"/>
      <c r="C780" s="3"/>
      <c r="D780" s="3"/>
      <c r="E780" s="8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3"/>
      <c r="C781" s="3"/>
      <c r="D781" s="3"/>
      <c r="E781" s="8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3"/>
      <c r="C782" s="3"/>
      <c r="D782" s="3"/>
      <c r="E782" s="8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3"/>
      <c r="C783" s="3"/>
      <c r="D783" s="3"/>
      <c r="E783" s="8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3"/>
      <c r="C784" s="3"/>
      <c r="D784" s="3"/>
      <c r="E784" s="8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3"/>
      <c r="C785" s="3"/>
      <c r="D785" s="3"/>
      <c r="E785" s="8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3"/>
      <c r="C786" s="3"/>
      <c r="D786" s="3"/>
      <c r="E786" s="8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3"/>
      <c r="C787" s="3"/>
      <c r="D787" s="3"/>
      <c r="E787" s="8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3"/>
      <c r="C788" s="3"/>
      <c r="D788" s="3"/>
      <c r="E788" s="8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3"/>
      <c r="C789" s="3"/>
      <c r="D789" s="3"/>
      <c r="E789" s="8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3"/>
      <c r="C790" s="3"/>
      <c r="D790" s="3"/>
      <c r="E790" s="8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3"/>
      <c r="C791" s="3"/>
      <c r="D791" s="3"/>
      <c r="E791" s="8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3"/>
      <c r="C792" s="3"/>
      <c r="D792" s="3"/>
      <c r="E792" s="8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3"/>
      <c r="C793" s="3"/>
      <c r="D793" s="3"/>
      <c r="E793" s="8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3"/>
      <c r="C794" s="3"/>
      <c r="D794" s="3"/>
      <c r="E794" s="8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3"/>
      <c r="C795" s="3"/>
      <c r="D795" s="3"/>
      <c r="E795" s="8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3"/>
      <c r="C796" s="3"/>
      <c r="D796" s="3"/>
      <c r="E796" s="8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3"/>
      <c r="C797" s="3"/>
      <c r="D797" s="3"/>
      <c r="E797" s="8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3"/>
      <c r="C798" s="3"/>
      <c r="D798" s="3"/>
      <c r="E798" s="8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3"/>
      <c r="C799" s="3"/>
      <c r="D799" s="3"/>
      <c r="E799" s="8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3"/>
      <c r="C800" s="3"/>
      <c r="D800" s="3"/>
      <c r="E800" s="8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3"/>
      <c r="C801" s="3"/>
      <c r="D801" s="3"/>
      <c r="E801" s="8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3"/>
      <c r="C802" s="3"/>
      <c r="D802" s="3"/>
      <c r="E802" s="8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3"/>
      <c r="C803" s="3"/>
      <c r="D803" s="3"/>
      <c r="E803" s="8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3"/>
      <c r="C804" s="3"/>
      <c r="D804" s="3"/>
      <c r="E804" s="8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3"/>
      <c r="C805" s="3"/>
      <c r="D805" s="3"/>
      <c r="E805" s="8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3"/>
      <c r="C806" s="3"/>
      <c r="D806" s="3"/>
      <c r="E806" s="8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3"/>
      <c r="C807" s="3"/>
      <c r="D807" s="3"/>
      <c r="E807" s="8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3"/>
      <c r="C808" s="3"/>
      <c r="D808" s="3"/>
      <c r="E808" s="8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3"/>
      <c r="C809" s="3"/>
      <c r="D809" s="3"/>
      <c r="E809" s="8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3"/>
      <c r="C810" s="3"/>
      <c r="D810" s="3"/>
      <c r="E810" s="8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3"/>
      <c r="C811" s="3"/>
      <c r="D811" s="3"/>
      <c r="E811" s="8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3"/>
      <c r="C812" s="3"/>
      <c r="D812" s="3"/>
      <c r="E812" s="8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3"/>
      <c r="C813" s="3"/>
      <c r="D813" s="3"/>
      <c r="E813" s="8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3"/>
      <c r="C814" s="3"/>
      <c r="D814" s="3"/>
      <c r="E814" s="8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3"/>
      <c r="C815" s="3"/>
      <c r="D815" s="3"/>
      <c r="E815" s="8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3"/>
      <c r="C816" s="3"/>
      <c r="D816" s="3"/>
      <c r="E816" s="8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3"/>
      <c r="C817" s="3"/>
      <c r="D817" s="3"/>
      <c r="E817" s="8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3"/>
      <c r="C818" s="3"/>
      <c r="D818" s="3"/>
      <c r="E818" s="8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3"/>
      <c r="C819" s="3"/>
      <c r="D819" s="3"/>
      <c r="E819" s="8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3"/>
      <c r="C820" s="3"/>
      <c r="D820" s="3"/>
      <c r="E820" s="8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3"/>
      <c r="C821" s="3"/>
      <c r="D821" s="3"/>
      <c r="E821" s="8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3"/>
      <c r="C822" s="3"/>
      <c r="D822" s="3"/>
      <c r="E822" s="8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3"/>
      <c r="C823" s="3"/>
      <c r="D823" s="3"/>
      <c r="E823" s="8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3"/>
      <c r="C824" s="3"/>
      <c r="D824" s="3"/>
      <c r="E824" s="8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3"/>
      <c r="C825" s="3"/>
      <c r="D825" s="3"/>
      <c r="E825" s="8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3"/>
      <c r="C826" s="3"/>
      <c r="D826" s="3"/>
      <c r="E826" s="8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3"/>
      <c r="C827" s="3"/>
      <c r="D827" s="3"/>
      <c r="E827" s="8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3"/>
      <c r="C828" s="3"/>
      <c r="D828" s="3"/>
      <c r="E828" s="8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3"/>
      <c r="C829" s="3"/>
      <c r="D829" s="3"/>
      <c r="E829" s="8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3"/>
      <c r="C830" s="3"/>
      <c r="D830" s="3"/>
      <c r="E830" s="8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3"/>
      <c r="C831" s="3"/>
      <c r="D831" s="3"/>
      <c r="E831" s="8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3"/>
      <c r="C832" s="3"/>
      <c r="D832" s="3"/>
      <c r="E832" s="8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3"/>
      <c r="C833" s="3"/>
      <c r="D833" s="3"/>
      <c r="E833" s="8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3"/>
      <c r="C834" s="3"/>
      <c r="D834" s="3"/>
      <c r="E834" s="8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3"/>
      <c r="C835" s="3"/>
      <c r="D835" s="3"/>
      <c r="E835" s="8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3"/>
      <c r="C836" s="3"/>
      <c r="D836" s="3"/>
      <c r="E836" s="8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3"/>
      <c r="C837" s="3"/>
      <c r="D837" s="3"/>
      <c r="E837" s="8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3"/>
      <c r="C838" s="3"/>
      <c r="D838" s="3"/>
      <c r="E838" s="8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3"/>
      <c r="C839" s="3"/>
      <c r="D839" s="3"/>
      <c r="E839" s="8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3"/>
      <c r="C840" s="3"/>
      <c r="D840" s="3"/>
      <c r="E840" s="8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3"/>
      <c r="C841" s="3"/>
      <c r="D841" s="3"/>
      <c r="E841" s="8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3"/>
      <c r="C842" s="3"/>
      <c r="D842" s="3"/>
      <c r="E842" s="8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3"/>
      <c r="C843" s="3"/>
      <c r="D843" s="3"/>
      <c r="E843" s="8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3"/>
      <c r="C844" s="3"/>
      <c r="D844" s="3"/>
      <c r="E844" s="8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3"/>
      <c r="C845" s="3"/>
      <c r="D845" s="3"/>
      <c r="E845" s="8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3"/>
      <c r="C846" s="3"/>
      <c r="D846" s="3"/>
      <c r="E846" s="8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3"/>
      <c r="C847" s="3"/>
      <c r="D847" s="3"/>
      <c r="E847" s="8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3"/>
      <c r="C848" s="3"/>
      <c r="D848" s="3"/>
      <c r="E848" s="8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3"/>
      <c r="C849" s="3"/>
      <c r="D849" s="3"/>
      <c r="E849" s="8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3"/>
      <c r="C850" s="3"/>
      <c r="D850" s="3"/>
      <c r="E850" s="8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3"/>
      <c r="C851" s="3"/>
      <c r="D851" s="3"/>
      <c r="E851" s="8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3"/>
      <c r="C852" s="3"/>
      <c r="D852" s="3"/>
      <c r="E852" s="8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3"/>
      <c r="C853" s="3"/>
      <c r="D853" s="3"/>
      <c r="E853" s="8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3"/>
      <c r="C854" s="3"/>
      <c r="D854" s="3"/>
      <c r="E854" s="8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3"/>
      <c r="C855" s="3"/>
      <c r="D855" s="3"/>
      <c r="E855" s="8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3"/>
      <c r="C856" s="3"/>
      <c r="D856" s="3"/>
      <c r="E856" s="8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3"/>
      <c r="C857" s="3"/>
      <c r="D857" s="3"/>
      <c r="E857" s="8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3"/>
      <c r="C858" s="3"/>
      <c r="D858" s="3"/>
      <c r="E858" s="8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3"/>
      <c r="C859" s="3"/>
      <c r="D859" s="3"/>
      <c r="E859" s="8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3"/>
      <c r="C860" s="3"/>
      <c r="D860" s="3"/>
      <c r="E860" s="8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3"/>
      <c r="C861" s="3"/>
      <c r="D861" s="3"/>
      <c r="E861" s="8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3"/>
      <c r="C862" s="3"/>
      <c r="D862" s="3"/>
      <c r="E862" s="8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3"/>
      <c r="C863" s="3"/>
      <c r="D863" s="3"/>
      <c r="E863" s="8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3"/>
      <c r="C864" s="3"/>
      <c r="D864" s="3"/>
      <c r="E864" s="8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3"/>
      <c r="C865" s="3"/>
      <c r="D865" s="3"/>
      <c r="E865" s="8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3"/>
      <c r="C866" s="3"/>
      <c r="D866" s="3"/>
      <c r="E866" s="8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3"/>
      <c r="C867" s="3"/>
      <c r="D867" s="3"/>
      <c r="E867" s="8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3"/>
      <c r="C868" s="3"/>
      <c r="D868" s="3"/>
      <c r="E868" s="8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3"/>
      <c r="C869" s="3"/>
      <c r="D869" s="3"/>
      <c r="E869" s="8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3"/>
      <c r="C870" s="3"/>
      <c r="D870" s="3"/>
      <c r="E870" s="8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3"/>
      <c r="C871" s="3"/>
      <c r="D871" s="3"/>
      <c r="E871" s="8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3"/>
      <c r="C872" s="3"/>
      <c r="D872" s="3"/>
      <c r="E872" s="8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3"/>
      <c r="C873" s="3"/>
      <c r="D873" s="3"/>
      <c r="E873" s="8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3"/>
      <c r="C874" s="3"/>
      <c r="D874" s="3"/>
      <c r="E874" s="8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3"/>
      <c r="C875" s="3"/>
      <c r="D875" s="3"/>
      <c r="E875" s="8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3"/>
      <c r="C876" s="3"/>
      <c r="D876" s="3"/>
      <c r="E876" s="8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3"/>
      <c r="C877" s="3"/>
      <c r="D877" s="3"/>
      <c r="E877" s="8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3"/>
      <c r="C878" s="3"/>
      <c r="D878" s="3"/>
      <c r="E878" s="8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3"/>
      <c r="C879" s="3"/>
      <c r="D879" s="3"/>
      <c r="E879" s="8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3"/>
      <c r="C880" s="3"/>
      <c r="D880" s="3"/>
      <c r="E880" s="8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3"/>
      <c r="C881" s="3"/>
      <c r="D881" s="3"/>
      <c r="E881" s="8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3"/>
      <c r="C882" s="3"/>
      <c r="D882" s="3"/>
      <c r="E882" s="8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3"/>
      <c r="C883" s="3"/>
      <c r="D883" s="3"/>
      <c r="E883" s="8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3"/>
      <c r="C884" s="3"/>
      <c r="D884" s="3"/>
      <c r="E884" s="8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3"/>
      <c r="C885" s="3"/>
      <c r="D885" s="3"/>
      <c r="E885" s="8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3"/>
      <c r="C886" s="3"/>
      <c r="D886" s="3"/>
      <c r="E886" s="8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3"/>
      <c r="C887" s="3"/>
      <c r="D887" s="3"/>
      <c r="E887" s="8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3"/>
      <c r="C888" s="3"/>
      <c r="D888" s="3"/>
      <c r="E888" s="8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3"/>
      <c r="C889" s="3"/>
      <c r="D889" s="3"/>
      <c r="E889" s="8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3"/>
      <c r="C890" s="3"/>
      <c r="D890" s="3"/>
      <c r="E890" s="8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3"/>
      <c r="C891" s="3"/>
      <c r="D891" s="3"/>
      <c r="E891" s="8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3"/>
      <c r="C892" s="3"/>
      <c r="D892" s="3"/>
      <c r="E892" s="8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3"/>
      <c r="C893" s="3"/>
      <c r="D893" s="3"/>
      <c r="E893" s="8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3"/>
      <c r="C894" s="3"/>
      <c r="D894" s="3"/>
      <c r="E894" s="8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3"/>
      <c r="C895" s="3"/>
      <c r="D895" s="3"/>
      <c r="E895" s="8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3"/>
      <c r="C896" s="3"/>
      <c r="D896" s="3"/>
      <c r="E896" s="8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3"/>
      <c r="C897" s="3"/>
      <c r="D897" s="3"/>
      <c r="E897" s="8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3"/>
      <c r="C898" s="3"/>
      <c r="D898" s="3"/>
      <c r="E898" s="8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3"/>
      <c r="C899" s="3"/>
      <c r="D899" s="3"/>
      <c r="E899" s="8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3"/>
      <c r="C900" s="3"/>
      <c r="D900" s="3"/>
      <c r="E900" s="8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3"/>
      <c r="C901" s="3"/>
      <c r="D901" s="3"/>
      <c r="E901" s="8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3"/>
      <c r="C902" s="3"/>
      <c r="D902" s="3"/>
      <c r="E902" s="8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3"/>
      <c r="C903" s="3"/>
      <c r="D903" s="3"/>
      <c r="E903" s="8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3"/>
      <c r="C904" s="3"/>
      <c r="D904" s="3"/>
      <c r="E904" s="8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3"/>
      <c r="C905" s="3"/>
      <c r="D905" s="3"/>
      <c r="E905" s="8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3"/>
      <c r="C906" s="3"/>
      <c r="D906" s="3"/>
      <c r="E906" s="8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3"/>
      <c r="C907" s="3"/>
      <c r="D907" s="3"/>
      <c r="E907" s="8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3"/>
      <c r="C908" s="3"/>
      <c r="D908" s="3"/>
      <c r="E908" s="8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3"/>
      <c r="C909" s="3"/>
      <c r="D909" s="3"/>
      <c r="E909" s="8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3"/>
      <c r="C910" s="3"/>
      <c r="D910" s="3"/>
      <c r="E910" s="8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3"/>
      <c r="C911" s="3"/>
      <c r="D911" s="3"/>
      <c r="E911" s="8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3"/>
      <c r="C912" s="3"/>
      <c r="D912" s="3"/>
      <c r="E912" s="8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3"/>
      <c r="C913" s="3"/>
      <c r="D913" s="3"/>
      <c r="E913" s="8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3"/>
      <c r="C914" s="3"/>
      <c r="D914" s="3"/>
      <c r="E914" s="8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3"/>
      <c r="C915" s="3"/>
      <c r="D915" s="3"/>
      <c r="E915" s="8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3"/>
      <c r="C916" s="3"/>
      <c r="D916" s="3"/>
      <c r="E916" s="8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3"/>
      <c r="C917" s="3"/>
      <c r="D917" s="3"/>
      <c r="E917" s="8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3"/>
      <c r="C918" s="3"/>
      <c r="D918" s="3"/>
      <c r="E918" s="8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3"/>
      <c r="C919" s="3"/>
      <c r="D919" s="3"/>
      <c r="E919" s="8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3"/>
      <c r="C920" s="3"/>
      <c r="D920" s="3"/>
      <c r="E920" s="8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3"/>
      <c r="C921" s="3"/>
      <c r="D921" s="3"/>
      <c r="E921" s="8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3"/>
      <c r="C922" s="3"/>
      <c r="D922" s="3"/>
      <c r="E922" s="8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3"/>
      <c r="C923" s="3"/>
      <c r="D923" s="3"/>
      <c r="E923" s="8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3"/>
      <c r="C924" s="3"/>
      <c r="D924" s="3"/>
      <c r="E924" s="8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3"/>
      <c r="C925" s="3"/>
      <c r="D925" s="3"/>
      <c r="E925" s="8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3"/>
      <c r="C926" s="3"/>
      <c r="D926" s="3"/>
      <c r="E926" s="8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3"/>
      <c r="C927" s="3"/>
      <c r="D927" s="3"/>
      <c r="E927" s="8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3"/>
      <c r="C928" s="3"/>
      <c r="D928" s="3"/>
      <c r="E928" s="8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3"/>
      <c r="C929" s="3"/>
      <c r="D929" s="3"/>
      <c r="E929" s="8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3"/>
      <c r="C930" s="3"/>
      <c r="D930" s="3"/>
      <c r="E930" s="8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3"/>
      <c r="C931" s="3"/>
      <c r="D931" s="3"/>
      <c r="E931" s="8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3"/>
      <c r="C932" s="3"/>
      <c r="D932" s="3"/>
      <c r="E932" s="8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3"/>
      <c r="C933" s="3"/>
      <c r="D933" s="3"/>
      <c r="E933" s="8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3"/>
      <c r="C934" s="3"/>
      <c r="D934" s="3"/>
      <c r="E934" s="8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3"/>
      <c r="C935" s="3"/>
      <c r="D935" s="3"/>
      <c r="E935" s="8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3"/>
      <c r="C936" s="3"/>
      <c r="D936" s="3"/>
      <c r="E936" s="8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3"/>
      <c r="C937" s="3"/>
      <c r="D937" s="3"/>
      <c r="E937" s="8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3"/>
      <c r="C938" s="3"/>
      <c r="D938" s="3"/>
      <c r="E938" s="8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3"/>
      <c r="C939" s="3"/>
      <c r="D939" s="3"/>
      <c r="E939" s="8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3"/>
      <c r="C940" s="3"/>
      <c r="D940" s="3"/>
      <c r="E940" s="8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3"/>
      <c r="C941" s="3"/>
      <c r="D941" s="3"/>
      <c r="E941" s="8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3"/>
      <c r="C942" s="3"/>
      <c r="D942" s="3"/>
      <c r="E942" s="8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3"/>
      <c r="C943" s="3"/>
      <c r="D943" s="3"/>
      <c r="E943" s="8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3"/>
      <c r="C944" s="3"/>
      <c r="D944" s="3"/>
      <c r="E944" s="8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3"/>
      <c r="C945" s="3"/>
      <c r="D945" s="3"/>
      <c r="E945" s="8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3"/>
      <c r="C946" s="3"/>
      <c r="D946" s="3"/>
      <c r="E946" s="8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3"/>
      <c r="C947" s="3"/>
      <c r="D947" s="3"/>
      <c r="E947" s="8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3"/>
      <c r="C948" s="3"/>
      <c r="D948" s="3"/>
      <c r="E948" s="8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3"/>
      <c r="C949" s="3"/>
      <c r="D949" s="3"/>
      <c r="E949" s="8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3"/>
      <c r="C950" s="3"/>
      <c r="D950" s="3"/>
      <c r="E950" s="8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3"/>
      <c r="C951" s="3"/>
      <c r="D951" s="3"/>
      <c r="E951" s="8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3"/>
      <c r="C952" s="3"/>
      <c r="D952" s="3"/>
      <c r="E952" s="8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3"/>
      <c r="C953" s="3"/>
      <c r="D953" s="3"/>
      <c r="E953" s="8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3"/>
      <c r="C954" s="3"/>
      <c r="D954" s="3"/>
      <c r="E954" s="8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3"/>
      <c r="C955" s="3"/>
      <c r="D955" s="3"/>
      <c r="E955" s="8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3"/>
      <c r="C956" s="3"/>
      <c r="D956" s="3"/>
      <c r="E956" s="8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3"/>
      <c r="C957" s="3"/>
      <c r="D957" s="3"/>
      <c r="E957" s="8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3"/>
      <c r="C958" s="3"/>
      <c r="D958" s="3"/>
      <c r="E958" s="8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3"/>
      <c r="C959" s="3"/>
      <c r="D959" s="3"/>
      <c r="E959" s="8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3"/>
      <c r="C960" s="3"/>
      <c r="D960" s="3"/>
      <c r="E960" s="8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3"/>
      <c r="C961" s="3"/>
      <c r="D961" s="3"/>
      <c r="E961" s="8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3"/>
      <c r="C962" s="3"/>
      <c r="D962" s="3"/>
      <c r="E962" s="8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3"/>
      <c r="C963" s="3"/>
      <c r="D963" s="3"/>
      <c r="E963" s="8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3"/>
      <c r="C964" s="3"/>
      <c r="D964" s="3"/>
      <c r="E964" s="8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3"/>
      <c r="C965" s="3"/>
      <c r="D965" s="3"/>
      <c r="E965" s="8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3"/>
      <c r="C966" s="3"/>
      <c r="D966" s="3"/>
      <c r="E966" s="8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3"/>
      <c r="C967" s="3"/>
      <c r="D967" s="3"/>
      <c r="E967" s="8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3"/>
      <c r="C968" s="3"/>
      <c r="D968" s="3"/>
      <c r="E968" s="8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3"/>
      <c r="C969" s="3"/>
      <c r="D969" s="3"/>
      <c r="E969" s="8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3"/>
      <c r="C970" s="3"/>
      <c r="D970" s="3"/>
      <c r="E970" s="8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3"/>
      <c r="C971" s="3"/>
      <c r="D971" s="3"/>
      <c r="E971" s="8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3"/>
      <c r="C972" s="3"/>
      <c r="D972" s="3"/>
      <c r="E972" s="8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3"/>
      <c r="C973" s="3"/>
      <c r="D973" s="3"/>
      <c r="E973" s="8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3"/>
      <c r="C974" s="3"/>
      <c r="D974" s="3"/>
      <c r="E974" s="8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3"/>
      <c r="B975" s="3"/>
      <c r="C975" s="3"/>
      <c r="D975" s="3"/>
      <c r="E975" s="8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3"/>
      <c r="B976" s="3"/>
      <c r="C976" s="3"/>
      <c r="D976" s="3"/>
      <c r="E976" s="8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3"/>
      <c r="B977" s="3"/>
      <c r="C977" s="3"/>
      <c r="D977" s="3"/>
      <c r="E977" s="8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3"/>
      <c r="B978" s="3"/>
      <c r="C978" s="3"/>
      <c r="D978" s="3"/>
      <c r="E978" s="8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3"/>
      <c r="B979" s="3"/>
      <c r="C979" s="3"/>
      <c r="D979" s="3"/>
      <c r="E979" s="8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3"/>
      <c r="B980" s="3"/>
      <c r="C980" s="3"/>
      <c r="D980" s="3"/>
      <c r="E980" s="8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3"/>
      <c r="B981" s="3"/>
      <c r="C981" s="3"/>
      <c r="D981" s="3"/>
      <c r="E981" s="8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3"/>
      <c r="B982" s="3"/>
      <c r="C982" s="3"/>
      <c r="D982" s="3"/>
      <c r="E982" s="8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A983" s="3"/>
      <c r="B983" s="3"/>
      <c r="C983" s="3"/>
      <c r="D983" s="3"/>
      <c r="E983" s="8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A984" s="3"/>
      <c r="B984" s="3"/>
      <c r="C984" s="3"/>
      <c r="D984" s="3"/>
      <c r="E984" s="8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A985" s="3"/>
      <c r="B985" s="3"/>
      <c r="C985" s="3"/>
      <c r="D985" s="3"/>
      <c r="E985" s="8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3"/>
      <c r="C986" s="3"/>
      <c r="D986" s="3"/>
      <c r="E986" s="8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3"/>
      <c r="C987" s="3"/>
      <c r="D987" s="3"/>
      <c r="E987" s="8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>
      <c r="A988" s="3"/>
      <c r="B988" s="3"/>
      <c r="C988" s="3"/>
      <c r="D988" s="3"/>
      <c r="E988" s="8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>
      <c r="A989" s="3"/>
      <c r="B989" s="3"/>
      <c r="C989" s="3"/>
      <c r="D989" s="3"/>
      <c r="E989" s="8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>
      <c r="A990" s="3"/>
      <c r="B990" s="3"/>
      <c r="C990" s="3"/>
      <c r="D990" s="3"/>
      <c r="E990" s="8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>
      <c r="A991" s="3"/>
      <c r="B991" s="3"/>
      <c r="C991" s="3"/>
      <c r="D991" s="3"/>
      <c r="E991" s="8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>
      <c r="A992" s="3"/>
      <c r="B992" s="3"/>
      <c r="C992" s="3"/>
      <c r="D992" s="3"/>
      <c r="E992" s="8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>
      <c r="A993" s="3"/>
      <c r="B993" s="3"/>
      <c r="C993" s="3"/>
      <c r="D993" s="3"/>
      <c r="E993" s="8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>
      <c r="A994" s="3"/>
      <c r="B994" s="3"/>
      <c r="C994" s="3"/>
      <c r="D994" s="3"/>
      <c r="E994" s="8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>
      <c r="A995" s="3"/>
      <c r="B995" s="3"/>
      <c r="C995" s="3"/>
      <c r="D995" s="3"/>
      <c r="E995" s="8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>
      <c r="A996" s="3"/>
      <c r="B996" s="3"/>
      <c r="C996" s="3"/>
      <c r="D996" s="3"/>
      <c r="E996" s="8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>
      <c r="A997" s="3"/>
      <c r="D997" s="3"/>
      <c r="E997" s="8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>
      <c r="A998" s="3"/>
      <c r="B998" s="3"/>
      <c r="C998" s="3"/>
      <c r="D998" s="3"/>
      <c r="E998" s="8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>
      <c r="A999" s="3"/>
      <c r="D999" s="3"/>
      <c r="E999" s="8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</sheetData>
  <drawing r:id="rId2"/>
  <legacyDrawing r:id="rId3"/>
  <tableParts count="2"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 t="s">
        <v>9</v>
      </c>
      <c r="B4" s="7">
        <f>SUM(B31,C31,D31)</f>
        <v>63429.5875</v>
      </c>
      <c r="C4" s="7">
        <f>SUM(E31,F31,G31)</f>
        <v>75692.63615</v>
      </c>
      <c r="D4" s="8">
        <f t="shared" ref="D4:D6" si="1">SUM(B4:C4)</f>
        <v>139122.2236</v>
      </c>
      <c r="E4" s="7">
        <f>SUM(H31,I31,J31)</f>
        <v>94032.72535</v>
      </c>
      <c r="F4" s="7">
        <f>SUM(K31,L31,M31)</f>
        <v>116816.5608</v>
      </c>
      <c r="G4" s="7">
        <f>SUM(N31,O31,P31)</f>
        <v>145120.8485</v>
      </c>
      <c r="H4" s="7">
        <f>SUM(Q31,R31,S31)</f>
        <v>180283.1766</v>
      </c>
      <c r="I4" s="9">
        <f t="shared" ref="I4:I6" si="2">SUM(E4:H4)</f>
        <v>536253.3112</v>
      </c>
      <c r="J4" s="7">
        <f>SUM(T31,U31,V31)</f>
        <v>223965.2269</v>
      </c>
      <c r="K4" s="7">
        <f>SUM(W31,X31,Y31)</f>
        <v>278231.3014</v>
      </c>
      <c r="L4" s="9">
        <f t="shared" ref="L4:L5" si="3">SUM(B4,C4,E4,F4,G4,H4,J4,K4)</f>
        <v>1177572.063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</row>
    <row r="5">
      <c r="A5" s="6" t="s">
        <v>10</v>
      </c>
      <c r="B5" s="12">
        <f>SUM(B38,C38,D38)</f>
        <v>43613.4375</v>
      </c>
      <c r="C5" s="12">
        <f>SUM(E38,F38,G38)</f>
        <v>54180.83711</v>
      </c>
      <c r="D5" s="8">
        <f t="shared" si="1"/>
        <v>97794.27461</v>
      </c>
      <c r="E5" s="13">
        <f>SUM(H38,I38,J38)</f>
        <v>67308.68463</v>
      </c>
      <c r="F5" s="13">
        <f>SUM(K38,L38,M38)</f>
        <v>83617.36858</v>
      </c>
      <c r="G5" s="13">
        <f>SUM(N38,O38,P38)</f>
        <v>103877.5957</v>
      </c>
      <c r="H5" s="13">
        <f>SUM(Q38,R38,S38)</f>
        <v>129046.8125</v>
      </c>
      <c r="I5" s="9">
        <f t="shared" si="2"/>
        <v>383850.4614</v>
      </c>
      <c r="J5" s="13">
        <f>SUM(T38,U38,V38)</f>
        <v>160314.4519</v>
      </c>
      <c r="K5" s="13">
        <f>SUM(W38,X38,Y38)</f>
        <v>199158.1426</v>
      </c>
      <c r="L5" s="9">
        <f t="shared" si="3"/>
        <v>841117.3305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</row>
    <row r="6">
      <c r="A6" s="14" t="s">
        <v>11</v>
      </c>
      <c r="B6" s="15">
        <f t="shared" ref="B6:C6" si="4">SUM(B4)</f>
        <v>63429.5875</v>
      </c>
      <c r="C6" s="15">
        <f t="shared" si="4"/>
        <v>75692.63615</v>
      </c>
      <c r="D6" s="16">
        <f t="shared" si="1"/>
        <v>139122.2236</v>
      </c>
      <c r="E6" s="17">
        <f t="shared" ref="E6:H6" si="5">SUM(E4:E5)</f>
        <v>161341.41</v>
      </c>
      <c r="F6" s="17">
        <f t="shared" si="5"/>
        <v>200433.9294</v>
      </c>
      <c r="G6" s="17">
        <f t="shared" si="5"/>
        <v>248998.4442</v>
      </c>
      <c r="H6" s="17">
        <f t="shared" si="5"/>
        <v>309329.9891</v>
      </c>
      <c r="I6" s="18">
        <f t="shared" si="2"/>
        <v>920103.7726</v>
      </c>
      <c r="J6" s="17">
        <f t="shared" ref="J6:K6" si="6">SUM(J4:J5)</f>
        <v>384279.6788</v>
      </c>
      <c r="K6" s="17">
        <f t="shared" si="6"/>
        <v>477389.4441</v>
      </c>
      <c r="L6" s="18">
        <f>SUM(I6:K6)</f>
        <v>1781772.895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3"/>
      <c r="B8" s="3"/>
      <c r="C8" s="19"/>
      <c r="D8" s="3"/>
      <c r="E8" s="3"/>
      <c r="F8" s="20"/>
      <c r="G8" s="3"/>
      <c r="H8" s="3"/>
      <c r="I8" s="21"/>
      <c r="J8" s="21"/>
      <c r="K8" s="3"/>
      <c r="L8" s="21"/>
      <c r="M8" s="3"/>
      <c r="N8" s="21"/>
      <c r="O8" s="3"/>
      <c r="P8" s="3"/>
      <c r="Q8" s="2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3"/>
      <c r="B9" s="3"/>
      <c r="C9" s="3"/>
      <c r="D9" s="3"/>
      <c r="E9" s="3"/>
      <c r="F9" s="3"/>
      <c r="G9" s="3"/>
      <c r="H9" s="3"/>
      <c r="I9" s="2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85" t="s">
        <v>12</v>
      </c>
      <c r="B10" s="23" t="s">
        <v>13</v>
      </c>
      <c r="C10" s="24" t="s">
        <v>14</v>
      </c>
      <c r="D10" s="23" t="s">
        <v>15</v>
      </c>
      <c r="E10" s="23" t="s">
        <v>16</v>
      </c>
      <c r="F10" s="23" t="s">
        <v>17</v>
      </c>
      <c r="G10" s="23" t="s">
        <v>18</v>
      </c>
      <c r="H10" s="23" t="s">
        <v>19</v>
      </c>
      <c r="I10" s="23" t="s">
        <v>20</v>
      </c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  <c r="R10" s="23" t="s">
        <v>29</v>
      </c>
      <c r="S10" s="23" t="s">
        <v>30</v>
      </c>
      <c r="T10" s="23" t="s">
        <v>31</v>
      </c>
      <c r="U10" s="23" t="s">
        <v>32</v>
      </c>
      <c r="V10" s="23" t="s">
        <v>33</v>
      </c>
      <c r="W10" s="23" t="s">
        <v>34</v>
      </c>
      <c r="X10" s="23" t="s">
        <v>35</v>
      </c>
      <c r="Y10" s="23" t="s">
        <v>36</v>
      </c>
      <c r="Z10" s="23" t="s">
        <v>8</v>
      </c>
      <c r="AA10" s="3"/>
      <c r="AB10" s="3"/>
      <c r="AC10" s="3"/>
    </row>
    <row r="11">
      <c r="A11" s="25" t="s">
        <v>37</v>
      </c>
      <c r="B11" s="26"/>
      <c r="C11" s="26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3"/>
      <c r="AB11" s="3"/>
      <c r="AC11" s="3"/>
    </row>
    <row r="12">
      <c r="A12" s="29" t="s">
        <v>38</v>
      </c>
      <c r="B12" s="30">
        <v>25.0</v>
      </c>
      <c r="C12" s="31">
        <f t="shared" ref="C12:Y12" si="7">B12*1.075</f>
        <v>26.875</v>
      </c>
      <c r="D12" s="31">
        <f t="shared" si="7"/>
        <v>28.890625</v>
      </c>
      <c r="E12" s="31">
        <f t="shared" si="7"/>
        <v>31.05742188</v>
      </c>
      <c r="F12" s="31">
        <f t="shared" si="7"/>
        <v>33.38672852</v>
      </c>
      <c r="G12" s="31">
        <f t="shared" si="7"/>
        <v>35.89073315</v>
      </c>
      <c r="H12" s="31">
        <f t="shared" si="7"/>
        <v>38.58253814</v>
      </c>
      <c r="I12" s="31">
        <f t="shared" si="7"/>
        <v>41.4762285</v>
      </c>
      <c r="J12" s="31">
        <f t="shared" si="7"/>
        <v>44.58694564</v>
      </c>
      <c r="K12" s="31">
        <f t="shared" si="7"/>
        <v>47.93096656</v>
      </c>
      <c r="L12" s="31">
        <f t="shared" si="7"/>
        <v>51.52578905</v>
      </c>
      <c r="M12" s="31">
        <f t="shared" si="7"/>
        <v>55.39022323</v>
      </c>
      <c r="N12" s="31">
        <f t="shared" si="7"/>
        <v>59.54448998</v>
      </c>
      <c r="O12" s="31">
        <f t="shared" si="7"/>
        <v>64.01032672</v>
      </c>
      <c r="P12" s="31">
        <f t="shared" si="7"/>
        <v>68.81110123</v>
      </c>
      <c r="Q12" s="31">
        <f t="shared" si="7"/>
        <v>73.97193382</v>
      </c>
      <c r="R12" s="31">
        <f t="shared" si="7"/>
        <v>79.51982886</v>
      </c>
      <c r="S12" s="31">
        <f t="shared" si="7"/>
        <v>85.48381602</v>
      </c>
      <c r="T12" s="31">
        <f t="shared" si="7"/>
        <v>91.89510222</v>
      </c>
      <c r="U12" s="31">
        <f t="shared" si="7"/>
        <v>98.78723489</v>
      </c>
      <c r="V12" s="31">
        <f t="shared" si="7"/>
        <v>106.1962775</v>
      </c>
      <c r="W12" s="31">
        <f t="shared" si="7"/>
        <v>114.1609983</v>
      </c>
      <c r="X12" s="31">
        <f t="shared" si="7"/>
        <v>122.7230732</v>
      </c>
      <c r="Y12" s="31">
        <f t="shared" si="7"/>
        <v>131.9273037</v>
      </c>
      <c r="Z12" s="32">
        <f t="shared" ref="Z12:Z23" si="9">SUM(B12:Y12)</f>
        <v>1557.624686</v>
      </c>
      <c r="AA12" s="33"/>
      <c r="AB12" s="33"/>
      <c r="AC12" s="33"/>
    </row>
    <row r="13">
      <c r="A13" s="34" t="s">
        <v>39</v>
      </c>
      <c r="B13" s="35">
        <f>25*39</f>
        <v>975</v>
      </c>
      <c r="C13" s="36">
        <f t="shared" ref="C13:Y13" si="8">C12*39</f>
        <v>1048.125</v>
      </c>
      <c r="D13" s="36">
        <f t="shared" si="8"/>
        <v>1126.734375</v>
      </c>
      <c r="E13" s="36">
        <f t="shared" si="8"/>
        <v>1211.239453</v>
      </c>
      <c r="F13" s="36">
        <f t="shared" si="8"/>
        <v>1302.082412</v>
      </c>
      <c r="G13" s="36">
        <f t="shared" si="8"/>
        <v>1399.738593</v>
      </c>
      <c r="H13" s="36">
        <f t="shared" si="8"/>
        <v>1504.718987</v>
      </c>
      <c r="I13" s="36">
        <f t="shared" si="8"/>
        <v>1617.572912</v>
      </c>
      <c r="J13" s="36">
        <f t="shared" si="8"/>
        <v>1738.89088</v>
      </c>
      <c r="K13" s="36">
        <f t="shared" si="8"/>
        <v>1869.307696</v>
      </c>
      <c r="L13" s="36">
        <f t="shared" si="8"/>
        <v>2009.505773</v>
      </c>
      <c r="M13" s="36">
        <f t="shared" si="8"/>
        <v>2160.218706</v>
      </c>
      <c r="N13" s="36">
        <f t="shared" si="8"/>
        <v>2322.235109</v>
      </c>
      <c r="O13" s="36">
        <f t="shared" si="8"/>
        <v>2496.402742</v>
      </c>
      <c r="P13" s="36">
        <f t="shared" si="8"/>
        <v>2683.632948</v>
      </c>
      <c r="Q13" s="36">
        <f t="shared" si="8"/>
        <v>2884.905419</v>
      </c>
      <c r="R13" s="36">
        <f t="shared" si="8"/>
        <v>3101.273325</v>
      </c>
      <c r="S13" s="36">
        <f t="shared" si="8"/>
        <v>3333.868825</v>
      </c>
      <c r="T13" s="36">
        <f t="shared" si="8"/>
        <v>3583.908987</v>
      </c>
      <c r="U13" s="36">
        <f t="shared" si="8"/>
        <v>3852.702161</v>
      </c>
      <c r="V13" s="36">
        <f t="shared" si="8"/>
        <v>4141.654823</v>
      </c>
      <c r="W13" s="36">
        <f t="shared" si="8"/>
        <v>4452.278934</v>
      </c>
      <c r="X13" s="36">
        <f t="shared" si="8"/>
        <v>4786.199855</v>
      </c>
      <c r="Y13" s="36">
        <f t="shared" si="8"/>
        <v>5145.164844</v>
      </c>
      <c r="Z13" s="37">
        <f t="shared" si="9"/>
        <v>60747.36276</v>
      </c>
      <c r="AA13" s="38"/>
      <c r="AB13" s="38"/>
      <c r="AC13" s="38"/>
    </row>
    <row r="14">
      <c r="A14" s="39" t="s">
        <v>40</v>
      </c>
      <c r="B14" s="30">
        <v>20.0</v>
      </c>
      <c r="C14" s="31">
        <f t="shared" ref="C14:Y14" si="10">B14*1.075</f>
        <v>21.5</v>
      </c>
      <c r="D14" s="31">
        <f t="shared" si="10"/>
        <v>23.1125</v>
      </c>
      <c r="E14" s="31">
        <f t="shared" si="10"/>
        <v>24.8459375</v>
      </c>
      <c r="F14" s="31">
        <f t="shared" si="10"/>
        <v>26.70938281</v>
      </c>
      <c r="G14" s="31">
        <f t="shared" si="10"/>
        <v>28.71258652</v>
      </c>
      <c r="H14" s="31">
        <f t="shared" si="10"/>
        <v>30.86603051</v>
      </c>
      <c r="I14" s="31">
        <f t="shared" si="10"/>
        <v>33.1809828</v>
      </c>
      <c r="J14" s="31">
        <f t="shared" si="10"/>
        <v>35.66955651</v>
      </c>
      <c r="K14" s="31">
        <f t="shared" si="10"/>
        <v>38.34477325</v>
      </c>
      <c r="L14" s="31">
        <f t="shared" si="10"/>
        <v>41.22063124</v>
      </c>
      <c r="M14" s="31">
        <f t="shared" si="10"/>
        <v>44.31217859</v>
      </c>
      <c r="N14" s="31">
        <f t="shared" si="10"/>
        <v>47.63559198</v>
      </c>
      <c r="O14" s="31">
        <f t="shared" si="10"/>
        <v>51.20826138</v>
      </c>
      <c r="P14" s="31">
        <f t="shared" si="10"/>
        <v>55.04888098</v>
      </c>
      <c r="Q14" s="31">
        <f t="shared" si="10"/>
        <v>59.17754706</v>
      </c>
      <c r="R14" s="31">
        <f t="shared" si="10"/>
        <v>63.61586309</v>
      </c>
      <c r="S14" s="31">
        <f t="shared" si="10"/>
        <v>68.38705282</v>
      </c>
      <c r="T14" s="31">
        <f t="shared" si="10"/>
        <v>73.51608178</v>
      </c>
      <c r="U14" s="31">
        <f t="shared" si="10"/>
        <v>79.02978791</v>
      </c>
      <c r="V14" s="31">
        <f t="shared" si="10"/>
        <v>84.957022</v>
      </c>
      <c r="W14" s="31">
        <f t="shared" si="10"/>
        <v>91.32879866</v>
      </c>
      <c r="X14" s="31">
        <f t="shared" si="10"/>
        <v>98.17845855</v>
      </c>
      <c r="Y14" s="31">
        <f t="shared" si="10"/>
        <v>105.5418429</v>
      </c>
      <c r="Z14" s="32">
        <f t="shared" si="9"/>
        <v>1246.099749</v>
      </c>
      <c r="AA14" s="33"/>
      <c r="AB14" s="33"/>
      <c r="AC14" s="33"/>
    </row>
    <row r="15">
      <c r="A15" s="34" t="s">
        <v>41</v>
      </c>
      <c r="B15" s="40">
        <f>20*59</f>
        <v>1180</v>
      </c>
      <c r="C15" s="41">
        <f t="shared" ref="C15:Y15" si="11">C14*59</f>
        <v>1268.5</v>
      </c>
      <c r="D15" s="41">
        <f t="shared" si="11"/>
        <v>1363.6375</v>
      </c>
      <c r="E15" s="41">
        <f t="shared" si="11"/>
        <v>1465.910313</v>
      </c>
      <c r="F15" s="41">
        <f t="shared" si="11"/>
        <v>1575.853586</v>
      </c>
      <c r="G15" s="41">
        <f t="shared" si="11"/>
        <v>1694.042605</v>
      </c>
      <c r="H15" s="41">
        <f t="shared" si="11"/>
        <v>1821.0958</v>
      </c>
      <c r="I15" s="41">
        <f t="shared" si="11"/>
        <v>1957.677985</v>
      </c>
      <c r="J15" s="41">
        <f t="shared" si="11"/>
        <v>2104.503834</v>
      </c>
      <c r="K15" s="41">
        <f t="shared" si="11"/>
        <v>2262.341622</v>
      </c>
      <c r="L15" s="41">
        <f t="shared" si="11"/>
        <v>2432.017243</v>
      </c>
      <c r="M15" s="41">
        <f t="shared" si="11"/>
        <v>2614.418537</v>
      </c>
      <c r="N15" s="41">
        <f t="shared" si="11"/>
        <v>2810.499927</v>
      </c>
      <c r="O15" s="41">
        <f t="shared" si="11"/>
        <v>3021.287421</v>
      </c>
      <c r="P15" s="41">
        <f t="shared" si="11"/>
        <v>3247.883978</v>
      </c>
      <c r="Q15" s="41">
        <f t="shared" si="11"/>
        <v>3491.475276</v>
      </c>
      <c r="R15" s="41">
        <f t="shared" si="11"/>
        <v>3753.335922</v>
      </c>
      <c r="S15" s="41">
        <f t="shared" si="11"/>
        <v>4034.836116</v>
      </c>
      <c r="T15" s="41">
        <f t="shared" si="11"/>
        <v>4337.448825</v>
      </c>
      <c r="U15" s="41">
        <f t="shared" si="11"/>
        <v>4662.757487</v>
      </c>
      <c r="V15" s="41">
        <f t="shared" si="11"/>
        <v>5012.464298</v>
      </c>
      <c r="W15" s="41">
        <f t="shared" si="11"/>
        <v>5388.399121</v>
      </c>
      <c r="X15" s="41">
        <f t="shared" si="11"/>
        <v>5792.529055</v>
      </c>
      <c r="Y15" s="41">
        <f t="shared" si="11"/>
        <v>6226.968734</v>
      </c>
      <c r="Z15" s="37">
        <f t="shared" si="9"/>
        <v>73519.88518</v>
      </c>
      <c r="AA15" s="42"/>
      <c r="AB15" s="33"/>
      <c r="AC15" s="33"/>
    </row>
    <row r="16">
      <c r="A16" s="39" t="s">
        <v>42</v>
      </c>
      <c r="B16" s="30">
        <v>15.0</v>
      </c>
      <c r="C16" s="31">
        <f t="shared" ref="C16:Y16" si="12">B16*1.075</f>
        <v>16.125</v>
      </c>
      <c r="D16" s="31">
        <f t="shared" si="12"/>
        <v>17.334375</v>
      </c>
      <c r="E16" s="31">
        <f t="shared" si="12"/>
        <v>18.63445313</v>
      </c>
      <c r="F16" s="31">
        <f t="shared" si="12"/>
        <v>20.03203711</v>
      </c>
      <c r="G16" s="31">
        <f t="shared" si="12"/>
        <v>21.53443989</v>
      </c>
      <c r="H16" s="31">
        <f t="shared" si="12"/>
        <v>23.14952288</v>
      </c>
      <c r="I16" s="31">
        <f t="shared" si="12"/>
        <v>24.8857371</v>
      </c>
      <c r="J16" s="31">
        <f t="shared" si="12"/>
        <v>26.75216738</v>
      </c>
      <c r="K16" s="31">
        <f t="shared" si="12"/>
        <v>28.75857994</v>
      </c>
      <c r="L16" s="31">
        <f t="shared" si="12"/>
        <v>30.91547343</v>
      </c>
      <c r="M16" s="31">
        <f t="shared" si="12"/>
        <v>33.23413394</v>
      </c>
      <c r="N16" s="31">
        <f t="shared" si="12"/>
        <v>35.72669399</v>
      </c>
      <c r="O16" s="31">
        <f t="shared" si="12"/>
        <v>38.40619603</v>
      </c>
      <c r="P16" s="31">
        <f t="shared" si="12"/>
        <v>41.28666074</v>
      </c>
      <c r="Q16" s="31">
        <f t="shared" si="12"/>
        <v>44.38316029</v>
      </c>
      <c r="R16" s="31">
        <f t="shared" si="12"/>
        <v>47.71189731</v>
      </c>
      <c r="S16" s="31">
        <f t="shared" si="12"/>
        <v>51.29028961</v>
      </c>
      <c r="T16" s="31">
        <f t="shared" si="12"/>
        <v>55.13706133</v>
      </c>
      <c r="U16" s="31">
        <f t="shared" si="12"/>
        <v>59.27234093</v>
      </c>
      <c r="V16" s="31">
        <f t="shared" si="12"/>
        <v>63.7177665</v>
      </c>
      <c r="W16" s="31">
        <f t="shared" si="12"/>
        <v>68.49659899</v>
      </c>
      <c r="X16" s="31">
        <f t="shared" si="12"/>
        <v>73.63384392</v>
      </c>
      <c r="Y16" s="31">
        <f t="shared" si="12"/>
        <v>79.15638221</v>
      </c>
      <c r="Z16" s="32">
        <f t="shared" si="9"/>
        <v>934.5748117</v>
      </c>
      <c r="AA16" s="33"/>
      <c r="AB16" s="33"/>
      <c r="AC16" s="33"/>
    </row>
    <row r="17">
      <c r="A17" s="34" t="s">
        <v>43</v>
      </c>
      <c r="B17" s="40">
        <f>15*149</f>
        <v>2235</v>
      </c>
      <c r="C17" s="41">
        <f t="shared" ref="C17:Y17" si="13">C16*149</f>
        <v>2402.625</v>
      </c>
      <c r="D17" s="41">
        <f t="shared" si="13"/>
        <v>2582.821875</v>
      </c>
      <c r="E17" s="41">
        <f t="shared" si="13"/>
        <v>2776.533516</v>
      </c>
      <c r="F17" s="41">
        <f t="shared" si="13"/>
        <v>2984.773529</v>
      </c>
      <c r="G17" s="41">
        <f t="shared" si="13"/>
        <v>3208.631544</v>
      </c>
      <c r="H17" s="41">
        <f t="shared" si="13"/>
        <v>3449.27891</v>
      </c>
      <c r="I17" s="41">
        <f t="shared" si="13"/>
        <v>3707.974828</v>
      </c>
      <c r="J17" s="41">
        <f t="shared" si="13"/>
        <v>3986.07294</v>
      </c>
      <c r="K17" s="41">
        <f t="shared" si="13"/>
        <v>4285.028411</v>
      </c>
      <c r="L17" s="41">
        <f t="shared" si="13"/>
        <v>4606.405541</v>
      </c>
      <c r="M17" s="41">
        <f t="shared" si="13"/>
        <v>4951.885957</v>
      </c>
      <c r="N17" s="41">
        <f t="shared" si="13"/>
        <v>5323.277404</v>
      </c>
      <c r="O17" s="41">
        <f t="shared" si="13"/>
        <v>5722.523209</v>
      </c>
      <c r="P17" s="41">
        <f t="shared" si="13"/>
        <v>6151.71245</v>
      </c>
      <c r="Q17" s="41">
        <f t="shared" si="13"/>
        <v>6613.090884</v>
      </c>
      <c r="R17" s="41">
        <f t="shared" si="13"/>
        <v>7109.0727</v>
      </c>
      <c r="S17" s="41">
        <f t="shared" si="13"/>
        <v>7642.253152</v>
      </c>
      <c r="T17" s="41">
        <f t="shared" si="13"/>
        <v>8215.422139</v>
      </c>
      <c r="U17" s="41">
        <f t="shared" si="13"/>
        <v>8831.578799</v>
      </c>
      <c r="V17" s="41">
        <f t="shared" si="13"/>
        <v>9493.947209</v>
      </c>
      <c r="W17" s="41">
        <f t="shared" si="13"/>
        <v>10205.99325</v>
      </c>
      <c r="X17" s="41">
        <f t="shared" si="13"/>
        <v>10971.44274</v>
      </c>
      <c r="Y17" s="41">
        <f t="shared" si="13"/>
        <v>11794.30095</v>
      </c>
      <c r="Z17" s="37">
        <f t="shared" si="9"/>
        <v>139251.6469</v>
      </c>
      <c r="AA17" s="42"/>
      <c r="AB17" s="33"/>
      <c r="AC17" s="33"/>
    </row>
    <row r="18">
      <c r="A18" s="39" t="s">
        <v>44</v>
      </c>
      <c r="B18" s="30">
        <v>10.0</v>
      </c>
      <c r="C18" s="31">
        <f t="shared" ref="C18:Y18" si="14">B18*1.075</f>
        <v>10.75</v>
      </c>
      <c r="D18" s="31">
        <f t="shared" si="14"/>
        <v>11.55625</v>
      </c>
      <c r="E18" s="31">
        <f t="shared" si="14"/>
        <v>12.42296875</v>
      </c>
      <c r="F18" s="31">
        <f t="shared" si="14"/>
        <v>13.35469141</v>
      </c>
      <c r="G18" s="31">
        <f t="shared" si="14"/>
        <v>14.35629326</v>
      </c>
      <c r="H18" s="31">
        <f t="shared" si="14"/>
        <v>15.43301526</v>
      </c>
      <c r="I18" s="31">
        <f t="shared" si="14"/>
        <v>16.5904914</v>
      </c>
      <c r="J18" s="31">
        <f t="shared" si="14"/>
        <v>17.83477826</v>
      </c>
      <c r="K18" s="31">
        <f t="shared" si="14"/>
        <v>19.17238662</v>
      </c>
      <c r="L18" s="31">
        <f t="shared" si="14"/>
        <v>20.61031562</v>
      </c>
      <c r="M18" s="31">
        <f t="shared" si="14"/>
        <v>22.15608929</v>
      </c>
      <c r="N18" s="31">
        <f t="shared" si="14"/>
        <v>23.81779599</v>
      </c>
      <c r="O18" s="31">
        <f t="shared" si="14"/>
        <v>25.60413069</v>
      </c>
      <c r="P18" s="31">
        <f t="shared" si="14"/>
        <v>27.52444049</v>
      </c>
      <c r="Q18" s="31">
        <f t="shared" si="14"/>
        <v>29.58877353</v>
      </c>
      <c r="R18" s="31">
        <f t="shared" si="14"/>
        <v>31.80793154</v>
      </c>
      <c r="S18" s="31">
        <f t="shared" si="14"/>
        <v>34.19352641</v>
      </c>
      <c r="T18" s="31">
        <f t="shared" si="14"/>
        <v>36.75804089</v>
      </c>
      <c r="U18" s="31">
        <f t="shared" si="14"/>
        <v>39.51489396</v>
      </c>
      <c r="V18" s="31">
        <f t="shared" si="14"/>
        <v>42.478511</v>
      </c>
      <c r="W18" s="31">
        <f t="shared" si="14"/>
        <v>45.66439933</v>
      </c>
      <c r="X18" s="31">
        <f t="shared" si="14"/>
        <v>49.08922928</v>
      </c>
      <c r="Y18" s="31">
        <f t="shared" si="14"/>
        <v>52.77092147</v>
      </c>
      <c r="Z18" s="32">
        <f t="shared" si="9"/>
        <v>623.0498744</v>
      </c>
      <c r="AA18" s="33"/>
      <c r="AB18" s="33"/>
      <c r="AC18" s="33"/>
    </row>
    <row r="19">
      <c r="A19" s="34" t="s">
        <v>45</v>
      </c>
      <c r="B19" s="40">
        <f>10*199</f>
        <v>1990</v>
      </c>
      <c r="C19" s="41">
        <f t="shared" ref="C19:Y19" si="15">C18*199</f>
        <v>2139.25</v>
      </c>
      <c r="D19" s="41">
        <f t="shared" si="15"/>
        <v>2299.69375</v>
      </c>
      <c r="E19" s="41">
        <f t="shared" si="15"/>
        <v>2472.170781</v>
      </c>
      <c r="F19" s="41">
        <f t="shared" si="15"/>
        <v>2657.58359</v>
      </c>
      <c r="G19" s="41">
        <f t="shared" si="15"/>
        <v>2856.902359</v>
      </c>
      <c r="H19" s="41">
        <f t="shared" si="15"/>
        <v>3071.170036</v>
      </c>
      <c r="I19" s="41">
        <f t="shared" si="15"/>
        <v>3301.507789</v>
      </c>
      <c r="J19" s="41">
        <f t="shared" si="15"/>
        <v>3549.120873</v>
      </c>
      <c r="K19" s="41">
        <f t="shared" si="15"/>
        <v>3815.304938</v>
      </c>
      <c r="L19" s="41">
        <f t="shared" si="15"/>
        <v>4101.452809</v>
      </c>
      <c r="M19" s="41">
        <f t="shared" si="15"/>
        <v>4409.061769</v>
      </c>
      <c r="N19" s="41">
        <f t="shared" si="15"/>
        <v>4739.741402</v>
      </c>
      <c r="O19" s="41">
        <f t="shared" si="15"/>
        <v>5095.222007</v>
      </c>
      <c r="P19" s="41">
        <f t="shared" si="15"/>
        <v>5477.363658</v>
      </c>
      <c r="Q19" s="41">
        <f t="shared" si="15"/>
        <v>5888.165932</v>
      </c>
      <c r="R19" s="41">
        <f t="shared" si="15"/>
        <v>6329.778377</v>
      </c>
      <c r="S19" s="41">
        <f t="shared" si="15"/>
        <v>6804.511755</v>
      </c>
      <c r="T19" s="41">
        <f t="shared" si="15"/>
        <v>7314.850137</v>
      </c>
      <c r="U19" s="41">
        <f t="shared" si="15"/>
        <v>7863.463897</v>
      </c>
      <c r="V19" s="41">
        <f t="shared" si="15"/>
        <v>8453.223689</v>
      </c>
      <c r="W19" s="41">
        <f t="shared" si="15"/>
        <v>9087.215466</v>
      </c>
      <c r="X19" s="41">
        <f t="shared" si="15"/>
        <v>9768.756626</v>
      </c>
      <c r="Y19" s="41">
        <f t="shared" si="15"/>
        <v>10501.41337</v>
      </c>
      <c r="Z19" s="37">
        <f t="shared" si="9"/>
        <v>123986.925</v>
      </c>
      <c r="AA19" s="42"/>
      <c r="AB19" s="33"/>
      <c r="AC19" s="33"/>
    </row>
    <row r="20">
      <c r="A20" s="43" t="s">
        <v>46</v>
      </c>
      <c r="B20" s="30">
        <v>5.0</v>
      </c>
      <c r="C20" s="31">
        <f t="shared" ref="C20:Y20" si="16">B20*1.075</f>
        <v>5.375</v>
      </c>
      <c r="D20" s="31">
        <f t="shared" si="16"/>
        <v>5.778125</v>
      </c>
      <c r="E20" s="31">
        <f t="shared" si="16"/>
        <v>6.211484375</v>
      </c>
      <c r="F20" s="31">
        <f t="shared" si="16"/>
        <v>6.677345703</v>
      </c>
      <c r="G20" s="31">
        <f t="shared" si="16"/>
        <v>7.178146631</v>
      </c>
      <c r="H20" s="31">
        <f t="shared" si="16"/>
        <v>7.716507628</v>
      </c>
      <c r="I20" s="31">
        <f t="shared" si="16"/>
        <v>8.2952457</v>
      </c>
      <c r="J20" s="31">
        <f t="shared" si="16"/>
        <v>8.917389128</v>
      </c>
      <c r="K20" s="31">
        <f t="shared" si="16"/>
        <v>9.586193312</v>
      </c>
      <c r="L20" s="31">
        <f t="shared" si="16"/>
        <v>10.30515781</v>
      </c>
      <c r="M20" s="31">
        <f t="shared" si="16"/>
        <v>11.07804465</v>
      </c>
      <c r="N20" s="31">
        <f t="shared" si="16"/>
        <v>11.908898</v>
      </c>
      <c r="O20" s="31">
        <f t="shared" si="16"/>
        <v>12.80206534</v>
      </c>
      <c r="P20" s="31">
        <f t="shared" si="16"/>
        <v>13.76222025</v>
      </c>
      <c r="Q20" s="31">
        <f t="shared" si="16"/>
        <v>14.79438676</v>
      </c>
      <c r="R20" s="31">
        <f t="shared" si="16"/>
        <v>15.90396577</v>
      </c>
      <c r="S20" s="31">
        <f t="shared" si="16"/>
        <v>17.0967632</v>
      </c>
      <c r="T20" s="31">
        <f t="shared" si="16"/>
        <v>18.37902044</v>
      </c>
      <c r="U20" s="31">
        <f t="shared" si="16"/>
        <v>19.75744698</v>
      </c>
      <c r="V20" s="31">
        <f t="shared" si="16"/>
        <v>21.2392555</v>
      </c>
      <c r="W20" s="31">
        <f t="shared" si="16"/>
        <v>22.83219966</v>
      </c>
      <c r="X20" s="31">
        <f t="shared" si="16"/>
        <v>24.54461464</v>
      </c>
      <c r="Y20" s="31">
        <f t="shared" si="16"/>
        <v>26.38546074</v>
      </c>
      <c r="Z20" s="32">
        <f t="shared" si="9"/>
        <v>311.5249372</v>
      </c>
      <c r="AA20" s="33"/>
      <c r="AB20" s="33"/>
      <c r="AC20" s="33"/>
    </row>
    <row r="21">
      <c r="A21" s="34" t="s">
        <v>47</v>
      </c>
      <c r="B21" s="40">
        <f>5*499</f>
        <v>2495</v>
      </c>
      <c r="C21" s="41">
        <f t="shared" ref="C21:Y21" si="17">C20*499</f>
        <v>2682.125</v>
      </c>
      <c r="D21" s="41">
        <f t="shared" si="17"/>
        <v>2883.284375</v>
      </c>
      <c r="E21" s="41">
        <f t="shared" si="17"/>
        <v>3099.530703</v>
      </c>
      <c r="F21" s="41">
        <f t="shared" si="17"/>
        <v>3331.995506</v>
      </c>
      <c r="G21" s="41">
        <f t="shared" si="17"/>
        <v>3581.895169</v>
      </c>
      <c r="H21" s="41">
        <f t="shared" si="17"/>
        <v>3850.537306</v>
      </c>
      <c r="I21" s="41">
        <f t="shared" si="17"/>
        <v>4139.327604</v>
      </c>
      <c r="J21" s="41">
        <f t="shared" si="17"/>
        <v>4449.777175</v>
      </c>
      <c r="K21" s="41">
        <f t="shared" si="17"/>
        <v>4783.510463</v>
      </c>
      <c r="L21" s="41">
        <f t="shared" si="17"/>
        <v>5142.273748</v>
      </c>
      <c r="M21" s="41">
        <f t="shared" si="17"/>
        <v>5527.944279</v>
      </c>
      <c r="N21" s="41">
        <f t="shared" si="17"/>
        <v>5942.5401</v>
      </c>
      <c r="O21" s="41">
        <f t="shared" si="17"/>
        <v>6388.230607</v>
      </c>
      <c r="P21" s="41">
        <f t="shared" si="17"/>
        <v>6867.347903</v>
      </c>
      <c r="Q21" s="41">
        <f t="shared" si="17"/>
        <v>7382.398995</v>
      </c>
      <c r="R21" s="41">
        <f t="shared" si="17"/>
        <v>7936.07892</v>
      </c>
      <c r="S21" s="41">
        <f t="shared" si="17"/>
        <v>8531.284839</v>
      </c>
      <c r="T21" s="41">
        <f t="shared" si="17"/>
        <v>9171.131202</v>
      </c>
      <c r="U21" s="41">
        <f t="shared" si="17"/>
        <v>9858.966042</v>
      </c>
      <c r="V21" s="41">
        <f t="shared" si="17"/>
        <v>10598.3885</v>
      </c>
      <c r="W21" s="41">
        <f t="shared" si="17"/>
        <v>11393.26763</v>
      </c>
      <c r="X21" s="41">
        <f t="shared" si="17"/>
        <v>12247.7627</v>
      </c>
      <c r="Y21" s="41">
        <f t="shared" si="17"/>
        <v>13166.34491</v>
      </c>
      <c r="Z21" s="37">
        <f t="shared" si="9"/>
        <v>155450.9437</v>
      </c>
      <c r="AA21" s="33"/>
      <c r="AB21" s="33"/>
      <c r="AC21" s="33"/>
    </row>
    <row r="22">
      <c r="A22" s="44" t="s">
        <v>48</v>
      </c>
      <c r="B22" s="30">
        <v>3.0</v>
      </c>
      <c r="C22" s="31">
        <f t="shared" ref="C22:Y22" si="18">B22*1.075</f>
        <v>3.225</v>
      </c>
      <c r="D22" s="31">
        <f t="shared" si="18"/>
        <v>3.466875</v>
      </c>
      <c r="E22" s="31">
        <f t="shared" si="18"/>
        <v>3.726890625</v>
      </c>
      <c r="F22" s="31">
        <f t="shared" si="18"/>
        <v>4.006407422</v>
      </c>
      <c r="G22" s="31">
        <f t="shared" si="18"/>
        <v>4.306887979</v>
      </c>
      <c r="H22" s="31">
        <f t="shared" si="18"/>
        <v>4.629904577</v>
      </c>
      <c r="I22" s="31">
        <f t="shared" si="18"/>
        <v>4.97714742</v>
      </c>
      <c r="J22" s="31">
        <f t="shared" si="18"/>
        <v>5.350433477</v>
      </c>
      <c r="K22" s="31">
        <f t="shared" si="18"/>
        <v>5.751715987</v>
      </c>
      <c r="L22" s="31">
        <f t="shared" si="18"/>
        <v>6.183094686</v>
      </c>
      <c r="M22" s="31">
        <f t="shared" si="18"/>
        <v>6.646826788</v>
      </c>
      <c r="N22" s="31">
        <f t="shared" si="18"/>
        <v>7.145338797</v>
      </c>
      <c r="O22" s="31">
        <f t="shared" si="18"/>
        <v>7.681239207</v>
      </c>
      <c r="P22" s="31">
        <f t="shared" si="18"/>
        <v>8.257332147</v>
      </c>
      <c r="Q22" s="31">
        <f t="shared" si="18"/>
        <v>8.876632058</v>
      </c>
      <c r="R22" s="31">
        <f t="shared" si="18"/>
        <v>9.542379463</v>
      </c>
      <c r="S22" s="31">
        <f t="shared" si="18"/>
        <v>10.25805792</v>
      </c>
      <c r="T22" s="31">
        <f t="shared" si="18"/>
        <v>11.02741227</v>
      </c>
      <c r="U22" s="31">
        <f t="shared" si="18"/>
        <v>11.85446819</v>
      </c>
      <c r="V22" s="31">
        <f t="shared" si="18"/>
        <v>12.7435533</v>
      </c>
      <c r="W22" s="31">
        <f t="shared" si="18"/>
        <v>13.6993198</v>
      </c>
      <c r="X22" s="31">
        <f t="shared" si="18"/>
        <v>14.72676878</v>
      </c>
      <c r="Y22" s="31">
        <f t="shared" si="18"/>
        <v>15.83127644</v>
      </c>
      <c r="Z22" s="32">
        <f t="shared" si="9"/>
        <v>186.9149623</v>
      </c>
      <c r="AA22" s="33"/>
      <c r="AB22" s="33"/>
      <c r="AC22" s="33"/>
    </row>
    <row r="23">
      <c r="A23" s="45" t="s">
        <v>49</v>
      </c>
      <c r="B23" s="35">
        <f>3*1000</f>
        <v>3000</v>
      </c>
      <c r="C23" s="36">
        <f t="shared" ref="C23:Y23" si="19">C22*1000</f>
        <v>3225</v>
      </c>
      <c r="D23" s="36">
        <f t="shared" si="19"/>
        <v>3466.875</v>
      </c>
      <c r="E23" s="36">
        <f t="shared" si="19"/>
        <v>3726.890625</v>
      </c>
      <c r="F23" s="36">
        <f t="shared" si="19"/>
        <v>4006.407422</v>
      </c>
      <c r="G23" s="36">
        <f t="shared" si="19"/>
        <v>4306.887979</v>
      </c>
      <c r="H23" s="36">
        <f t="shared" si="19"/>
        <v>4629.904577</v>
      </c>
      <c r="I23" s="36">
        <f t="shared" si="19"/>
        <v>4977.14742</v>
      </c>
      <c r="J23" s="36">
        <f t="shared" si="19"/>
        <v>5350.433477</v>
      </c>
      <c r="K23" s="36">
        <f t="shared" si="19"/>
        <v>5751.715987</v>
      </c>
      <c r="L23" s="36">
        <f t="shared" si="19"/>
        <v>6183.094686</v>
      </c>
      <c r="M23" s="36">
        <f t="shared" si="19"/>
        <v>6646.826788</v>
      </c>
      <c r="N23" s="36">
        <f t="shared" si="19"/>
        <v>7145.338797</v>
      </c>
      <c r="O23" s="36">
        <f t="shared" si="19"/>
        <v>7681.239207</v>
      </c>
      <c r="P23" s="36">
        <f t="shared" si="19"/>
        <v>8257.332147</v>
      </c>
      <c r="Q23" s="36">
        <f t="shared" si="19"/>
        <v>8876.632058</v>
      </c>
      <c r="R23" s="36">
        <f t="shared" si="19"/>
        <v>9542.379463</v>
      </c>
      <c r="S23" s="36">
        <f t="shared" si="19"/>
        <v>10258.05792</v>
      </c>
      <c r="T23" s="36">
        <f t="shared" si="19"/>
        <v>11027.41227</v>
      </c>
      <c r="U23" s="36">
        <f t="shared" si="19"/>
        <v>11854.46819</v>
      </c>
      <c r="V23" s="36">
        <f t="shared" si="19"/>
        <v>12743.5533</v>
      </c>
      <c r="W23" s="36">
        <f t="shared" si="19"/>
        <v>13699.3198</v>
      </c>
      <c r="X23" s="36">
        <f t="shared" si="19"/>
        <v>14726.76878</v>
      </c>
      <c r="Y23" s="36">
        <f t="shared" si="19"/>
        <v>15831.27644</v>
      </c>
      <c r="Z23" s="37">
        <f t="shared" si="9"/>
        <v>186914.9623</v>
      </c>
      <c r="AA23" s="38"/>
      <c r="AB23" s="38"/>
      <c r="AC23" s="38"/>
    </row>
    <row r="24">
      <c r="A24" s="46" t="s">
        <v>50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33"/>
      <c r="AB24" s="33"/>
      <c r="AC24" s="33"/>
    </row>
    <row r="25">
      <c r="A25" s="48" t="s">
        <v>51</v>
      </c>
      <c r="B25" s="49">
        <v>10.0</v>
      </c>
      <c r="C25" s="31">
        <f t="shared" ref="C25:Y25" si="20">B25*1.075</f>
        <v>10.75</v>
      </c>
      <c r="D25" s="31">
        <f t="shared" si="20"/>
        <v>11.55625</v>
      </c>
      <c r="E25" s="31">
        <f t="shared" si="20"/>
        <v>12.42296875</v>
      </c>
      <c r="F25" s="31">
        <f t="shared" si="20"/>
        <v>13.35469141</v>
      </c>
      <c r="G25" s="31">
        <f t="shared" si="20"/>
        <v>14.35629326</v>
      </c>
      <c r="H25" s="31">
        <f t="shared" si="20"/>
        <v>15.43301526</v>
      </c>
      <c r="I25" s="31">
        <f t="shared" si="20"/>
        <v>16.5904914</v>
      </c>
      <c r="J25" s="31">
        <f t="shared" si="20"/>
        <v>17.83477826</v>
      </c>
      <c r="K25" s="31">
        <f t="shared" si="20"/>
        <v>19.17238662</v>
      </c>
      <c r="L25" s="31">
        <f t="shared" si="20"/>
        <v>20.61031562</v>
      </c>
      <c r="M25" s="31">
        <f t="shared" si="20"/>
        <v>22.15608929</v>
      </c>
      <c r="N25" s="31">
        <f t="shared" si="20"/>
        <v>23.81779599</v>
      </c>
      <c r="O25" s="31">
        <f t="shared" si="20"/>
        <v>25.60413069</v>
      </c>
      <c r="P25" s="31">
        <f t="shared" si="20"/>
        <v>27.52444049</v>
      </c>
      <c r="Q25" s="31">
        <f t="shared" si="20"/>
        <v>29.58877353</v>
      </c>
      <c r="R25" s="31">
        <f t="shared" si="20"/>
        <v>31.80793154</v>
      </c>
      <c r="S25" s="31">
        <f t="shared" si="20"/>
        <v>34.19352641</v>
      </c>
      <c r="T25" s="31">
        <f t="shared" si="20"/>
        <v>36.75804089</v>
      </c>
      <c r="U25" s="31">
        <f t="shared" si="20"/>
        <v>39.51489396</v>
      </c>
      <c r="V25" s="31">
        <f t="shared" si="20"/>
        <v>42.478511</v>
      </c>
      <c r="W25" s="31">
        <f t="shared" si="20"/>
        <v>45.66439933</v>
      </c>
      <c r="X25" s="31">
        <f t="shared" si="20"/>
        <v>49.08922928</v>
      </c>
      <c r="Y25" s="31">
        <f t="shared" si="20"/>
        <v>52.77092147</v>
      </c>
      <c r="Z25" s="32">
        <f t="shared" ref="Z25:Z31" si="22">SUM(B25:Y25)</f>
        <v>623.0498744</v>
      </c>
      <c r="AA25" s="42"/>
      <c r="AB25" s="33"/>
      <c r="AC25" s="33"/>
    </row>
    <row r="26">
      <c r="A26" s="50" t="s">
        <v>52</v>
      </c>
      <c r="B26" s="51">
        <f>10*299</f>
        <v>2990</v>
      </c>
      <c r="C26" s="41">
        <f t="shared" ref="C26:Y26" si="21">C25*199</f>
        <v>2139.25</v>
      </c>
      <c r="D26" s="41">
        <f t="shared" si="21"/>
        <v>2299.69375</v>
      </c>
      <c r="E26" s="41">
        <f t="shared" si="21"/>
        <v>2472.170781</v>
      </c>
      <c r="F26" s="41">
        <f t="shared" si="21"/>
        <v>2657.58359</v>
      </c>
      <c r="G26" s="41">
        <f t="shared" si="21"/>
        <v>2856.902359</v>
      </c>
      <c r="H26" s="41">
        <f t="shared" si="21"/>
        <v>3071.170036</v>
      </c>
      <c r="I26" s="41">
        <f t="shared" si="21"/>
        <v>3301.507789</v>
      </c>
      <c r="J26" s="41">
        <f t="shared" si="21"/>
        <v>3549.120873</v>
      </c>
      <c r="K26" s="41">
        <f t="shared" si="21"/>
        <v>3815.304938</v>
      </c>
      <c r="L26" s="41">
        <f t="shared" si="21"/>
        <v>4101.452809</v>
      </c>
      <c r="M26" s="41">
        <f t="shared" si="21"/>
        <v>4409.061769</v>
      </c>
      <c r="N26" s="41">
        <f t="shared" si="21"/>
        <v>4739.741402</v>
      </c>
      <c r="O26" s="41">
        <f t="shared" si="21"/>
        <v>5095.222007</v>
      </c>
      <c r="P26" s="41">
        <f t="shared" si="21"/>
        <v>5477.363658</v>
      </c>
      <c r="Q26" s="41">
        <f t="shared" si="21"/>
        <v>5888.165932</v>
      </c>
      <c r="R26" s="41">
        <f t="shared" si="21"/>
        <v>6329.778377</v>
      </c>
      <c r="S26" s="41">
        <f t="shared" si="21"/>
        <v>6804.511755</v>
      </c>
      <c r="T26" s="41">
        <f t="shared" si="21"/>
        <v>7314.850137</v>
      </c>
      <c r="U26" s="41">
        <f t="shared" si="21"/>
        <v>7863.463897</v>
      </c>
      <c r="V26" s="41">
        <f t="shared" si="21"/>
        <v>8453.223689</v>
      </c>
      <c r="W26" s="41">
        <f t="shared" si="21"/>
        <v>9087.215466</v>
      </c>
      <c r="X26" s="41">
        <f t="shared" si="21"/>
        <v>9768.756626</v>
      </c>
      <c r="Y26" s="41">
        <f t="shared" si="21"/>
        <v>10501.41337</v>
      </c>
      <c r="Z26" s="37">
        <f t="shared" si="22"/>
        <v>124986.925</v>
      </c>
      <c r="AA26" s="33"/>
      <c r="AB26" s="33"/>
      <c r="AC26" s="33"/>
    </row>
    <row r="27">
      <c r="A27" s="39" t="s">
        <v>53</v>
      </c>
      <c r="B27" s="52">
        <v>5.0</v>
      </c>
      <c r="C27" s="31">
        <f t="shared" ref="C27:Y27" si="23">B27*1.075</f>
        <v>5.375</v>
      </c>
      <c r="D27" s="31">
        <f t="shared" si="23"/>
        <v>5.778125</v>
      </c>
      <c r="E27" s="31">
        <f t="shared" si="23"/>
        <v>6.211484375</v>
      </c>
      <c r="F27" s="31">
        <f t="shared" si="23"/>
        <v>6.677345703</v>
      </c>
      <c r="G27" s="31">
        <f t="shared" si="23"/>
        <v>7.178146631</v>
      </c>
      <c r="H27" s="31">
        <f t="shared" si="23"/>
        <v>7.716507628</v>
      </c>
      <c r="I27" s="31">
        <f t="shared" si="23"/>
        <v>8.2952457</v>
      </c>
      <c r="J27" s="31">
        <f t="shared" si="23"/>
        <v>8.917389128</v>
      </c>
      <c r="K27" s="31">
        <f t="shared" si="23"/>
        <v>9.586193312</v>
      </c>
      <c r="L27" s="31">
        <f t="shared" si="23"/>
        <v>10.30515781</v>
      </c>
      <c r="M27" s="31">
        <f t="shared" si="23"/>
        <v>11.07804465</v>
      </c>
      <c r="N27" s="31">
        <f t="shared" si="23"/>
        <v>11.908898</v>
      </c>
      <c r="O27" s="31">
        <f t="shared" si="23"/>
        <v>12.80206534</v>
      </c>
      <c r="P27" s="31">
        <f t="shared" si="23"/>
        <v>13.76222025</v>
      </c>
      <c r="Q27" s="31">
        <f t="shared" si="23"/>
        <v>14.79438676</v>
      </c>
      <c r="R27" s="31">
        <f t="shared" si="23"/>
        <v>15.90396577</v>
      </c>
      <c r="S27" s="31">
        <f t="shared" si="23"/>
        <v>17.0967632</v>
      </c>
      <c r="T27" s="31">
        <f t="shared" si="23"/>
        <v>18.37902044</v>
      </c>
      <c r="U27" s="31">
        <f t="shared" si="23"/>
        <v>19.75744698</v>
      </c>
      <c r="V27" s="31">
        <f t="shared" si="23"/>
        <v>21.2392555</v>
      </c>
      <c r="W27" s="31">
        <f t="shared" si="23"/>
        <v>22.83219966</v>
      </c>
      <c r="X27" s="31">
        <f t="shared" si="23"/>
        <v>24.54461464</v>
      </c>
      <c r="Y27" s="31">
        <f t="shared" si="23"/>
        <v>26.38546074</v>
      </c>
      <c r="Z27" s="32">
        <f t="shared" si="22"/>
        <v>311.5249372</v>
      </c>
      <c r="AA27" s="42"/>
      <c r="AB27" s="33"/>
      <c r="AC27" s="33"/>
    </row>
    <row r="28">
      <c r="A28" s="50" t="s">
        <v>54</v>
      </c>
      <c r="B28" s="51">
        <f>5*799</f>
        <v>3995</v>
      </c>
      <c r="C28" s="41">
        <f t="shared" ref="C28:Y28" si="24">C27*499</f>
        <v>2682.125</v>
      </c>
      <c r="D28" s="41">
        <f t="shared" si="24"/>
        <v>2883.284375</v>
      </c>
      <c r="E28" s="41">
        <f t="shared" si="24"/>
        <v>3099.530703</v>
      </c>
      <c r="F28" s="41">
        <f t="shared" si="24"/>
        <v>3331.995506</v>
      </c>
      <c r="G28" s="41">
        <f t="shared" si="24"/>
        <v>3581.895169</v>
      </c>
      <c r="H28" s="41">
        <f t="shared" si="24"/>
        <v>3850.537306</v>
      </c>
      <c r="I28" s="41">
        <f t="shared" si="24"/>
        <v>4139.327604</v>
      </c>
      <c r="J28" s="41">
        <f t="shared" si="24"/>
        <v>4449.777175</v>
      </c>
      <c r="K28" s="41">
        <f t="shared" si="24"/>
        <v>4783.510463</v>
      </c>
      <c r="L28" s="41">
        <f t="shared" si="24"/>
        <v>5142.273748</v>
      </c>
      <c r="M28" s="41">
        <f t="shared" si="24"/>
        <v>5527.944279</v>
      </c>
      <c r="N28" s="41">
        <f t="shared" si="24"/>
        <v>5942.5401</v>
      </c>
      <c r="O28" s="41">
        <f t="shared" si="24"/>
        <v>6388.230607</v>
      </c>
      <c r="P28" s="41">
        <f t="shared" si="24"/>
        <v>6867.347903</v>
      </c>
      <c r="Q28" s="41">
        <f t="shared" si="24"/>
        <v>7382.398995</v>
      </c>
      <c r="R28" s="41">
        <f t="shared" si="24"/>
        <v>7936.07892</v>
      </c>
      <c r="S28" s="41">
        <f t="shared" si="24"/>
        <v>8531.284839</v>
      </c>
      <c r="T28" s="41">
        <f t="shared" si="24"/>
        <v>9171.131202</v>
      </c>
      <c r="U28" s="41">
        <f t="shared" si="24"/>
        <v>9858.966042</v>
      </c>
      <c r="V28" s="41">
        <f t="shared" si="24"/>
        <v>10598.3885</v>
      </c>
      <c r="W28" s="41">
        <f t="shared" si="24"/>
        <v>11393.26763</v>
      </c>
      <c r="X28" s="41">
        <f t="shared" si="24"/>
        <v>12247.7627</v>
      </c>
      <c r="Y28" s="41">
        <f t="shared" si="24"/>
        <v>13166.34491</v>
      </c>
      <c r="Z28" s="37">
        <f t="shared" si="22"/>
        <v>156950.9437</v>
      </c>
      <c r="AA28" s="33"/>
      <c r="AB28" s="33"/>
      <c r="AC28" s="33"/>
    </row>
    <row r="29">
      <c r="A29" s="53" t="s">
        <v>48</v>
      </c>
      <c r="B29" s="52">
        <v>1.0</v>
      </c>
      <c r="C29" s="31">
        <f t="shared" ref="C29:Y29" si="25">B29*1.075</f>
        <v>1.075</v>
      </c>
      <c r="D29" s="31">
        <f t="shared" si="25"/>
        <v>1.155625</v>
      </c>
      <c r="E29" s="31">
        <f t="shared" si="25"/>
        <v>1.242296875</v>
      </c>
      <c r="F29" s="31">
        <f t="shared" si="25"/>
        <v>1.335469141</v>
      </c>
      <c r="G29" s="31">
        <f t="shared" si="25"/>
        <v>1.435629326</v>
      </c>
      <c r="H29" s="31">
        <f t="shared" si="25"/>
        <v>1.543301526</v>
      </c>
      <c r="I29" s="31">
        <f t="shared" si="25"/>
        <v>1.65904914</v>
      </c>
      <c r="J29" s="31">
        <f t="shared" si="25"/>
        <v>1.783477826</v>
      </c>
      <c r="K29" s="31">
        <f t="shared" si="25"/>
        <v>1.917238662</v>
      </c>
      <c r="L29" s="31">
        <f t="shared" si="25"/>
        <v>2.061031562</v>
      </c>
      <c r="M29" s="31">
        <f t="shared" si="25"/>
        <v>2.215608929</v>
      </c>
      <c r="N29" s="31">
        <f t="shared" si="25"/>
        <v>2.381779599</v>
      </c>
      <c r="O29" s="31">
        <f t="shared" si="25"/>
        <v>2.560413069</v>
      </c>
      <c r="P29" s="31">
        <f t="shared" si="25"/>
        <v>2.752444049</v>
      </c>
      <c r="Q29" s="31">
        <f t="shared" si="25"/>
        <v>2.958877353</v>
      </c>
      <c r="R29" s="31">
        <f t="shared" si="25"/>
        <v>3.180793154</v>
      </c>
      <c r="S29" s="31">
        <f t="shared" si="25"/>
        <v>3.419352641</v>
      </c>
      <c r="T29" s="31">
        <f t="shared" si="25"/>
        <v>3.675804089</v>
      </c>
      <c r="U29" s="31">
        <f t="shared" si="25"/>
        <v>3.951489396</v>
      </c>
      <c r="V29" s="31">
        <f t="shared" si="25"/>
        <v>4.2478511</v>
      </c>
      <c r="W29" s="31">
        <f t="shared" si="25"/>
        <v>4.566439933</v>
      </c>
      <c r="X29" s="31">
        <f t="shared" si="25"/>
        <v>4.908922928</v>
      </c>
      <c r="Y29" s="31">
        <f t="shared" si="25"/>
        <v>5.277092147</v>
      </c>
      <c r="Z29" s="32">
        <f t="shared" si="22"/>
        <v>62.30498744</v>
      </c>
      <c r="AA29" s="42"/>
      <c r="AB29" s="33"/>
      <c r="AC29" s="33"/>
    </row>
    <row r="30">
      <c r="A30" s="50" t="s">
        <v>55</v>
      </c>
      <c r="B30" s="51">
        <f>1*2500</f>
        <v>2500</v>
      </c>
      <c r="C30" s="36">
        <f t="shared" ref="C30:Y30" si="26">C29*2500</f>
        <v>2687.5</v>
      </c>
      <c r="D30" s="36">
        <f t="shared" si="26"/>
        <v>2889.0625</v>
      </c>
      <c r="E30" s="36">
        <f t="shared" si="26"/>
        <v>3105.742188</v>
      </c>
      <c r="F30" s="36">
        <f t="shared" si="26"/>
        <v>3338.672852</v>
      </c>
      <c r="G30" s="36">
        <f t="shared" si="26"/>
        <v>3589.073315</v>
      </c>
      <c r="H30" s="36">
        <f t="shared" si="26"/>
        <v>3858.253814</v>
      </c>
      <c r="I30" s="36">
        <f t="shared" si="26"/>
        <v>4147.62285</v>
      </c>
      <c r="J30" s="36">
        <f t="shared" si="26"/>
        <v>4458.694564</v>
      </c>
      <c r="K30" s="36">
        <f t="shared" si="26"/>
        <v>4793.096656</v>
      </c>
      <c r="L30" s="36">
        <f t="shared" si="26"/>
        <v>5152.578905</v>
      </c>
      <c r="M30" s="36">
        <f t="shared" si="26"/>
        <v>5539.022323</v>
      </c>
      <c r="N30" s="36">
        <f t="shared" si="26"/>
        <v>5954.448998</v>
      </c>
      <c r="O30" s="36">
        <f t="shared" si="26"/>
        <v>6401.032672</v>
      </c>
      <c r="P30" s="36">
        <f t="shared" si="26"/>
        <v>6881.110123</v>
      </c>
      <c r="Q30" s="36">
        <f t="shared" si="26"/>
        <v>7397.193382</v>
      </c>
      <c r="R30" s="36">
        <f t="shared" si="26"/>
        <v>7951.982886</v>
      </c>
      <c r="S30" s="36">
        <f t="shared" si="26"/>
        <v>8548.381602</v>
      </c>
      <c r="T30" s="36">
        <f t="shared" si="26"/>
        <v>9189.510222</v>
      </c>
      <c r="U30" s="36">
        <f t="shared" si="26"/>
        <v>9878.723489</v>
      </c>
      <c r="V30" s="36">
        <f t="shared" si="26"/>
        <v>10619.62775</v>
      </c>
      <c r="W30" s="36">
        <f t="shared" si="26"/>
        <v>11416.09983</v>
      </c>
      <c r="X30" s="36">
        <f t="shared" si="26"/>
        <v>12272.30732</v>
      </c>
      <c r="Y30" s="36">
        <f t="shared" si="26"/>
        <v>13192.73037</v>
      </c>
      <c r="Z30" s="37">
        <f t="shared" si="22"/>
        <v>155762.4686</v>
      </c>
      <c r="AA30" s="33"/>
      <c r="AB30" s="33"/>
      <c r="AC30" s="33"/>
    </row>
    <row r="31">
      <c r="A31" s="54" t="s">
        <v>56</v>
      </c>
      <c r="B31" s="55">
        <f t="shared" ref="B31:Y31" si="27">SUM(B30,B28,B26,B23,B21,B19,B17,B15,B13)</f>
        <v>21360</v>
      </c>
      <c r="C31" s="55">
        <f t="shared" si="27"/>
        <v>20274.5</v>
      </c>
      <c r="D31" s="55">
        <f t="shared" si="27"/>
        <v>21795.0875</v>
      </c>
      <c r="E31" s="55">
        <f t="shared" si="27"/>
        <v>23429.71906</v>
      </c>
      <c r="F31" s="55">
        <f t="shared" si="27"/>
        <v>25186.94799</v>
      </c>
      <c r="G31" s="55">
        <f t="shared" si="27"/>
        <v>27075.96909</v>
      </c>
      <c r="H31" s="55">
        <f t="shared" si="27"/>
        <v>29106.66677</v>
      </c>
      <c r="I31" s="55">
        <f t="shared" si="27"/>
        <v>31289.66678</v>
      </c>
      <c r="J31" s="55">
        <f t="shared" si="27"/>
        <v>33636.39179</v>
      </c>
      <c r="K31" s="55">
        <f t="shared" si="27"/>
        <v>36159.12117</v>
      </c>
      <c r="L31" s="55">
        <f t="shared" si="27"/>
        <v>38871.05526</v>
      </c>
      <c r="M31" s="55">
        <f t="shared" si="27"/>
        <v>41786.38441</v>
      </c>
      <c r="N31" s="55">
        <f t="shared" si="27"/>
        <v>44920.36324</v>
      </c>
      <c r="O31" s="55">
        <f t="shared" si="27"/>
        <v>48289.39048</v>
      </c>
      <c r="P31" s="55">
        <f t="shared" si="27"/>
        <v>51911.09477</v>
      </c>
      <c r="Q31" s="55">
        <f t="shared" si="27"/>
        <v>55804.42687</v>
      </c>
      <c r="R31" s="55">
        <f t="shared" si="27"/>
        <v>59989.75889</v>
      </c>
      <c r="S31" s="55">
        <f t="shared" si="27"/>
        <v>64488.99081</v>
      </c>
      <c r="T31" s="55">
        <f t="shared" si="27"/>
        <v>69325.66512</v>
      </c>
      <c r="U31" s="55">
        <f t="shared" si="27"/>
        <v>74525.09</v>
      </c>
      <c r="V31" s="55">
        <f t="shared" si="27"/>
        <v>80114.47175</v>
      </c>
      <c r="W31" s="55">
        <f t="shared" si="27"/>
        <v>86123.05713</v>
      </c>
      <c r="X31" s="55">
        <f t="shared" si="27"/>
        <v>92582.28642</v>
      </c>
      <c r="Y31" s="55">
        <f t="shared" si="27"/>
        <v>99525.9579</v>
      </c>
      <c r="Z31" s="56">
        <f t="shared" si="22"/>
        <v>1177572.063</v>
      </c>
      <c r="AA31" s="3"/>
      <c r="AB31" s="3"/>
      <c r="AC31" s="3"/>
    </row>
    <row r="32">
      <c r="A32" s="3"/>
      <c r="B32" s="57"/>
      <c r="C32" s="3"/>
      <c r="D32" s="3"/>
      <c r="E32" s="5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59"/>
      <c r="V32" s="3"/>
      <c r="W32" s="3"/>
      <c r="X32" s="3"/>
      <c r="Y32" s="3"/>
      <c r="Z32" s="3"/>
      <c r="AA32" s="3"/>
      <c r="AB32" s="3"/>
      <c r="AC32" s="3"/>
    </row>
    <row r="33">
      <c r="A33" s="86" t="s">
        <v>10</v>
      </c>
      <c r="B33" s="60" t="s">
        <v>13</v>
      </c>
      <c r="C33" s="60" t="s">
        <v>14</v>
      </c>
      <c r="D33" s="60" t="s">
        <v>15</v>
      </c>
      <c r="E33" s="60" t="s">
        <v>16</v>
      </c>
      <c r="F33" s="60" t="s">
        <v>17</v>
      </c>
      <c r="G33" s="60" t="s">
        <v>18</v>
      </c>
      <c r="H33" s="60" t="s">
        <v>19</v>
      </c>
      <c r="I33" s="60" t="s">
        <v>20</v>
      </c>
      <c r="J33" s="60" t="s">
        <v>21</v>
      </c>
      <c r="K33" s="60" t="s">
        <v>22</v>
      </c>
      <c r="L33" s="60" t="s">
        <v>23</v>
      </c>
      <c r="M33" s="60" t="s">
        <v>24</v>
      </c>
      <c r="N33" s="60" t="s">
        <v>25</v>
      </c>
      <c r="O33" s="60" t="s">
        <v>26</v>
      </c>
      <c r="P33" s="60" t="s">
        <v>27</v>
      </c>
      <c r="Q33" s="60" t="s">
        <v>28</v>
      </c>
      <c r="R33" s="60" t="s">
        <v>29</v>
      </c>
      <c r="S33" s="60" t="s">
        <v>30</v>
      </c>
      <c r="T33" s="60" t="s">
        <v>31</v>
      </c>
      <c r="U33" s="60" t="s">
        <v>32</v>
      </c>
      <c r="V33" s="60" t="s">
        <v>33</v>
      </c>
      <c r="W33" s="60" t="s">
        <v>34</v>
      </c>
      <c r="X33" s="60" t="s">
        <v>35</v>
      </c>
      <c r="Y33" s="60" t="s">
        <v>36</v>
      </c>
      <c r="Z33" s="60" t="s">
        <v>8</v>
      </c>
      <c r="AA33" s="3"/>
      <c r="AB33" s="3"/>
      <c r="AC33" s="3"/>
    </row>
    <row r="34">
      <c r="A34" s="61" t="s">
        <v>63</v>
      </c>
      <c r="B34" s="62">
        <v>300.0</v>
      </c>
      <c r="C34" s="63">
        <f t="shared" ref="C34:Y34" si="28">SUM(B34*1.075)</f>
        <v>322.5</v>
      </c>
      <c r="D34" s="63">
        <f t="shared" si="28"/>
        <v>346.6875</v>
      </c>
      <c r="E34" s="63">
        <f t="shared" si="28"/>
        <v>372.6890625</v>
      </c>
      <c r="F34" s="63">
        <f t="shared" si="28"/>
        <v>400.6407422</v>
      </c>
      <c r="G34" s="63">
        <f t="shared" si="28"/>
        <v>430.6887979</v>
      </c>
      <c r="H34" s="63">
        <f t="shared" si="28"/>
        <v>462.9904577</v>
      </c>
      <c r="I34" s="63">
        <f t="shared" si="28"/>
        <v>497.714742</v>
      </c>
      <c r="J34" s="63">
        <f t="shared" si="28"/>
        <v>535.0433477</v>
      </c>
      <c r="K34" s="63">
        <f t="shared" si="28"/>
        <v>575.1715987</v>
      </c>
      <c r="L34" s="63">
        <f t="shared" si="28"/>
        <v>618.3094686</v>
      </c>
      <c r="M34" s="63">
        <f t="shared" si="28"/>
        <v>664.6826788</v>
      </c>
      <c r="N34" s="63">
        <f t="shared" si="28"/>
        <v>714.5338797</v>
      </c>
      <c r="O34" s="63">
        <f t="shared" si="28"/>
        <v>768.1239207</v>
      </c>
      <c r="P34" s="63">
        <f t="shared" si="28"/>
        <v>825.7332147</v>
      </c>
      <c r="Q34" s="63">
        <f t="shared" si="28"/>
        <v>887.6632058</v>
      </c>
      <c r="R34" s="63">
        <f t="shared" si="28"/>
        <v>954.2379463</v>
      </c>
      <c r="S34" s="63">
        <f t="shared" si="28"/>
        <v>1025.805792</v>
      </c>
      <c r="T34" s="63">
        <f t="shared" si="28"/>
        <v>1102.741227</v>
      </c>
      <c r="U34" s="63">
        <f t="shared" si="28"/>
        <v>1185.446819</v>
      </c>
      <c r="V34" s="63">
        <f t="shared" si="28"/>
        <v>1274.35533</v>
      </c>
      <c r="W34" s="63">
        <f t="shared" si="28"/>
        <v>1369.93198</v>
      </c>
      <c r="X34" s="63">
        <f t="shared" si="28"/>
        <v>1472.676878</v>
      </c>
      <c r="Y34" s="63">
        <f t="shared" si="28"/>
        <v>1583.127644</v>
      </c>
      <c r="Z34" s="64">
        <f t="shared" ref="Z34:Z37" si="30">SUM(G34:Y34)</f>
        <v>16948.97893</v>
      </c>
      <c r="AA34" s="65"/>
      <c r="AB34" s="65"/>
      <c r="AC34" s="66"/>
    </row>
    <row r="35">
      <c r="A35" s="67" t="s">
        <v>58</v>
      </c>
      <c r="B35" s="68">
        <f t="shared" ref="B35:Y35" si="29">SUM(B34*0.08)</f>
        <v>24</v>
      </c>
      <c r="C35" s="68">
        <f t="shared" si="29"/>
        <v>25.8</v>
      </c>
      <c r="D35" s="68">
        <f t="shared" si="29"/>
        <v>27.735</v>
      </c>
      <c r="E35" s="68">
        <f t="shared" si="29"/>
        <v>29.815125</v>
      </c>
      <c r="F35" s="68">
        <f t="shared" si="29"/>
        <v>32.05125938</v>
      </c>
      <c r="G35" s="68">
        <f t="shared" si="29"/>
        <v>34.45510383</v>
      </c>
      <c r="H35" s="68">
        <f t="shared" si="29"/>
        <v>37.03923662</v>
      </c>
      <c r="I35" s="68">
        <f t="shared" si="29"/>
        <v>39.81717936</v>
      </c>
      <c r="J35" s="68">
        <f t="shared" si="29"/>
        <v>42.80346781</v>
      </c>
      <c r="K35" s="68">
        <f t="shared" si="29"/>
        <v>46.0137279</v>
      </c>
      <c r="L35" s="68">
        <f t="shared" si="29"/>
        <v>49.46475749</v>
      </c>
      <c r="M35" s="68">
        <f t="shared" si="29"/>
        <v>53.1746143</v>
      </c>
      <c r="N35" s="68">
        <f t="shared" si="29"/>
        <v>57.16271038</v>
      </c>
      <c r="O35" s="68">
        <f t="shared" si="29"/>
        <v>61.44991365</v>
      </c>
      <c r="P35" s="68">
        <f t="shared" si="29"/>
        <v>66.05865718</v>
      </c>
      <c r="Q35" s="68">
        <f t="shared" si="29"/>
        <v>71.01305647</v>
      </c>
      <c r="R35" s="68">
        <f t="shared" si="29"/>
        <v>76.3390357</v>
      </c>
      <c r="S35" s="68">
        <f t="shared" si="29"/>
        <v>82.06446338</v>
      </c>
      <c r="T35" s="68">
        <f t="shared" si="29"/>
        <v>88.21929813</v>
      </c>
      <c r="U35" s="68">
        <f t="shared" si="29"/>
        <v>94.83574549</v>
      </c>
      <c r="V35" s="68">
        <f t="shared" si="29"/>
        <v>101.9484264</v>
      </c>
      <c r="W35" s="68">
        <f t="shared" si="29"/>
        <v>109.5945584</v>
      </c>
      <c r="X35" s="68">
        <f t="shared" si="29"/>
        <v>117.8141503</v>
      </c>
      <c r="Y35" s="68">
        <f t="shared" si="29"/>
        <v>126.6502115</v>
      </c>
      <c r="Z35" s="64">
        <f t="shared" si="30"/>
        <v>1355.918314</v>
      </c>
      <c r="AA35" s="65"/>
      <c r="AB35" s="65"/>
      <c r="AC35" s="66"/>
    </row>
    <row r="36">
      <c r="A36" s="69" t="s">
        <v>59</v>
      </c>
      <c r="B36" s="70">
        <f t="shared" ref="B36:Y36" si="31">SUM(B35*750)</f>
        <v>18000</v>
      </c>
      <c r="C36" s="70">
        <f t="shared" si="31"/>
        <v>19350</v>
      </c>
      <c r="D36" s="70">
        <f t="shared" si="31"/>
        <v>20801.25</v>
      </c>
      <c r="E36" s="70">
        <f t="shared" si="31"/>
        <v>22361.34375</v>
      </c>
      <c r="F36" s="70">
        <f t="shared" si="31"/>
        <v>24038.44453</v>
      </c>
      <c r="G36" s="70">
        <f t="shared" si="31"/>
        <v>25841.32787</v>
      </c>
      <c r="H36" s="70">
        <f t="shared" si="31"/>
        <v>27779.42746</v>
      </c>
      <c r="I36" s="70">
        <f t="shared" si="31"/>
        <v>29862.88452</v>
      </c>
      <c r="J36" s="70">
        <f t="shared" si="31"/>
        <v>32102.60086</v>
      </c>
      <c r="K36" s="70">
        <f t="shared" si="31"/>
        <v>34510.29592</v>
      </c>
      <c r="L36" s="70">
        <f t="shared" si="31"/>
        <v>37098.56812</v>
      </c>
      <c r="M36" s="70">
        <f t="shared" si="31"/>
        <v>39880.96073</v>
      </c>
      <c r="N36" s="70">
        <f t="shared" si="31"/>
        <v>42872.03278</v>
      </c>
      <c r="O36" s="70">
        <f t="shared" si="31"/>
        <v>46087.43524</v>
      </c>
      <c r="P36" s="70">
        <f t="shared" si="31"/>
        <v>49543.99288</v>
      </c>
      <c r="Q36" s="70">
        <f t="shared" si="31"/>
        <v>53259.79235</v>
      </c>
      <c r="R36" s="70">
        <f t="shared" si="31"/>
        <v>57254.27678</v>
      </c>
      <c r="S36" s="70">
        <f t="shared" si="31"/>
        <v>61548.34754</v>
      </c>
      <c r="T36" s="70">
        <f t="shared" si="31"/>
        <v>66164.4736</v>
      </c>
      <c r="U36" s="70">
        <f t="shared" si="31"/>
        <v>71126.80912</v>
      </c>
      <c r="V36" s="70">
        <f t="shared" si="31"/>
        <v>76461.3198</v>
      </c>
      <c r="W36" s="70">
        <f t="shared" si="31"/>
        <v>82195.91879</v>
      </c>
      <c r="X36" s="70">
        <f t="shared" si="31"/>
        <v>88360.6127</v>
      </c>
      <c r="Y36" s="70">
        <f t="shared" si="31"/>
        <v>94987.65865</v>
      </c>
      <c r="Z36" s="70">
        <f t="shared" si="30"/>
        <v>1016938.736</v>
      </c>
      <c r="AA36" s="71"/>
      <c r="AB36" s="71"/>
      <c r="AC36" s="72"/>
    </row>
    <row r="37">
      <c r="A37" s="67" t="s">
        <v>64</v>
      </c>
      <c r="B37" s="73">
        <f t="shared" ref="B37:Y37" si="32">SUM(B36*0.25)</f>
        <v>4500</v>
      </c>
      <c r="C37" s="73">
        <f t="shared" si="32"/>
        <v>4837.5</v>
      </c>
      <c r="D37" s="73">
        <f t="shared" si="32"/>
        <v>5200.3125</v>
      </c>
      <c r="E37" s="73">
        <f t="shared" si="32"/>
        <v>5590.335938</v>
      </c>
      <c r="F37" s="73">
        <f t="shared" si="32"/>
        <v>6009.611133</v>
      </c>
      <c r="G37" s="73">
        <f t="shared" si="32"/>
        <v>6460.331968</v>
      </c>
      <c r="H37" s="73">
        <f t="shared" si="32"/>
        <v>6944.856865</v>
      </c>
      <c r="I37" s="73">
        <f t="shared" si="32"/>
        <v>7465.72113</v>
      </c>
      <c r="J37" s="73">
        <f t="shared" si="32"/>
        <v>8025.650215</v>
      </c>
      <c r="K37" s="73">
        <f t="shared" si="32"/>
        <v>8627.573981</v>
      </c>
      <c r="L37" s="73">
        <f t="shared" si="32"/>
        <v>9274.64203</v>
      </c>
      <c r="M37" s="73">
        <f t="shared" si="32"/>
        <v>9970.240182</v>
      </c>
      <c r="N37" s="73">
        <f t="shared" si="32"/>
        <v>10718.0082</v>
      </c>
      <c r="O37" s="73">
        <f t="shared" si="32"/>
        <v>11521.85881</v>
      </c>
      <c r="P37" s="73">
        <f t="shared" si="32"/>
        <v>12385.99822</v>
      </c>
      <c r="Q37" s="73">
        <f t="shared" si="32"/>
        <v>13314.94809</v>
      </c>
      <c r="R37" s="73">
        <f t="shared" si="32"/>
        <v>14313.56919</v>
      </c>
      <c r="S37" s="73">
        <f t="shared" si="32"/>
        <v>15387.08688</v>
      </c>
      <c r="T37" s="73">
        <f t="shared" si="32"/>
        <v>16541.1184</v>
      </c>
      <c r="U37" s="73">
        <f t="shared" si="32"/>
        <v>17781.70228</v>
      </c>
      <c r="V37" s="73">
        <f t="shared" si="32"/>
        <v>19115.32995</v>
      </c>
      <c r="W37" s="73">
        <f t="shared" si="32"/>
        <v>20548.9797</v>
      </c>
      <c r="X37" s="73">
        <f t="shared" si="32"/>
        <v>22090.15317</v>
      </c>
      <c r="Y37" s="73">
        <f t="shared" si="32"/>
        <v>23746.91466</v>
      </c>
      <c r="Z37" s="64">
        <f t="shared" si="30"/>
        <v>254234.6839</v>
      </c>
      <c r="AA37" s="65"/>
      <c r="AB37" s="65"/>
      <c r="AC37" s="66"/>
    </row>
    <row r="38">
      <c r="A38" s="74" t="s">
        <v>61</v>
      </c>
      <c r="B38" s="75">
        <f t="shared" ref="B38:Y38" si="33">SUM(B36*0.75)</f>
        <v>13500</v>
      </c>
      <c r="C38" s="75">
        <f t="shared" si="33"/>
        <v>14512.5</v>
      </c>
      <c r="D38" s="75">
        <f t="shared" si="33"/>
        <v>15600.9375</v>
      </c>
      <c r="E38" s="75">
        <f t="shared" si="33"/>
        <v>16771.00781</v>
      </c>
      <c r="F38" s="75">
        <f t="shared" si="33"/>
        <v>18028.8334</v>
      </c>
      <c r="G38" s="75">
        <f t="shared" si="33"/>
        <v>19380.9959</v>
      </c>
      <c r="H38" s="75">
        <f t="shared" si="33"/>
        <v>20834.5706</v>
      </c>
      <c r="I38" s="75">
        <f t="shared" si="33"/>
        <v>22397.16339</v>
      </c>
      <c r="J38" s="75">
        <f t="shared" si="33"/>
        <v>24076.95065</v>
      </c>
      <c r="K38" s="75">
        <f t="shared" si="33"/>
        <v>25882.72194</v>
      </c>
      <c r="L38" s="75">
        <f t="shared" si="33"/>
        <v>27823.92609</v>
      </c>
      <c r="M38" s="75">
        <f t="shared" si="33"/>
        <v>29910.72055</v>
      </c>
      <c r="N38" s="75">
        <f t="shared" si="33"/>
        <v>32154.02459</v>
      </c>
      <c r="O38" s="75">
        <f t="shared" si="33"/>
        <v>34565.57643</v>
      </c>
      <c r="P38" s="75">
        <f t="shared" si="33"/>
        <v>37157.99466</v>
      </c>
      <c r="Q38" s="75">
        <f t="shared" si="33"/>
        <v>39944.84426</v>
      </c>
      <c r="R38" s="75">
        <f t="shared" si="33"/>
        <v>42940.70758</v>
      </c>
      <c r="S38" s="75">
        <f t="shared" si="33"/>
        <v>46161.26065</v>
      </c>
      <c r="T38" s="75">
        <f t="shared" si="33"/>
        <v>49623.3552</v>
      </c>
      <c r="U38" s="75">
        <f t="shared" si="33"/>
        <v>53345.10684</v>
      </c>
      <c r="V38" s="75">
        <f t="shared" si="33"/>
        <v>57345.98985</v>
      </c>
      <c r="W38" s="75">
        <f t="shared" si="33"/>
        <v>61646.93909</v>
      </c>
      <c r="X38" s="75">
        <f t="shared" si="33"/>
        <v>66270.45952</v>
      </c>
      <c r="Y38" s="75">
        <f t="shared" si="33"/>
        <v>71240.74399</v>
      </c>
      <c r="Z38" s="75">
        <f>SUM(Z37,Z36,Z35,Z34)</f>
        <v>1289478.317</v>
      </c>
      <c r="AA38" s="66"/>
      <c r="AB38" s="66"/>
      <c r="AC38" s="66"/>
    </row>
    <row r="39">
      <c r="A39" s="3"/>
      <c r="B39" s="3"/>
      <c r="C39" s="3"/>
      <c r="D39" s="3"/>
      <c r="E39" s="7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7"/>
      <c r="V39" s="3"/>
      <c r="W39" s="3"/>
      <c r="X39" s="3"/>
      <c r="Y39" s="3"/>
      <c r="Z39" s="3"/>
      <c r="AA39" s="3"/>
      <c r="AB39" s="3"/>
      <c r="AC39" s="3"/>
    </row>
    <row r="40">
      <c r="A40" s="3"/>
      <c r="B40" s="3"/>
      <c r="C40" s="3"/>
      <c r="D40" s="3"/>
      <c r="E40" s="7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79"/>
      <c r="V40" s="3"/>
      <c r="W40" s="3"/>
      <c r="X40" s="3"/>
      <c r="Y40" s="3"/>
      <c r="Z40" s="3"/>
      <c r="AA40" s="3"/>
      <c r="AB40" s="3"/>
      <c r="AC40" s="3"/>
    </row>
    <row r="41">
      <c r="A41" s="80" t="s">
        <v>11</v>
      </c>
      <c r="B41" s="81">
        <f t="shared" ref="B41:Y41" si="34">SUM(B31,B38)</f>
        <v>34860</v>
      </c>
      <c r="C41" s="81">
        <f t="shared" si="34"/>
        <v>34787</v>
      </c>
      <c r="D41" s="81">
        <f t="shared" si="34"/>
        <v>37396.025</v>
      </c>
      <c r="E41" s="81">
        <f t="shared" si="34"/>
        <v>40200.72688</v>
      </c>
      <c r="F41" s="81">
        <f t="shared" si="34"/>
        <v>43215.78139</v>
      </c>
      <c r="G41" s="81">
        <f t="shared" si="34"/>
        <v>46456.96499</v>
      </c>
      <c r="H41" s="81">
        <f t="shared" si="34"/>
        <v>49941.23737</v>
      </c>
      <c r="I41" s="81">
        <f t="shared" si="34"/>
        <v>53686.83017</v>
      </c>
      <c r="J41" s="81">
        <f t="shared" si="34"/>
        <v>57713.34244</v>
      </c>
      <c r="K41" s="81">
        <f t="shared" si="34"/>
        <v>62041.84312</v>
      </c>
      <c r="L41" s="81">
        <f t="shared" si="34"/>
        <v>66694.98135</v>
      </c>
      <c r="M41" s="81">
        <f t="shared" si="34"/>
        <v>71697.10495</v>
      </c>
      <c r="N41" s="81">
        <f t="shared" si="34"/>
        <v>77074.38782</v>
      </c>
      <c r="O41" s="81">
        <f t="shared" si="34"/>
        <v>82854.96691</v>
      </c>
      <c r="P41" s="81">
        <f t="shared" si="34"/>
        <v>89069.08943</v>
      </c>
      <c r="Q41" s="81">
        <f t="shared" si="34"/>
        <v>95749.27114</v>
      </c>
      <c r="R41" s="81">
        <f t="shared" si="34"/>
        <v>102930.4665</v>
      </c>
      <c r="S41" s="81">
        <f t="shared" si="34"/>
        <v>110650.2515</v>
      </c>
      <c r="T41" s="81">
        <f t="shared" si="34"/>
        <v>118949.0203</v>
      </c>
      <c r="U41" s="81">
        <f t="shared" si="34"/>
        <v>127870.1968</v>
      </c>
      <c r="V41" s="81">
        <f t="shared" si="34"/>
        <v>137460.4616</v>
      </c>
      <c r="W41" s="81">
        <f t="shared" si="34"/>
        <v>147769.9962</v>
      </c>
      <c r="X41" s="81">
        <f t="shared" si="34"/>
        <v>158852.7459</v>
      </c>
      <c r="Y41" s="81">
        <f t="shared" si="34"/>
        <v>170766.7019</v>
      </c>
      <c r="Z41" s="82">
        <f>SUM(B41:Y41)</f>
        <v>2018689.394</v>
      </c>
      <c r="AA41" s="33"/>
      <c r="AB41" s="33"/>
      <c r="AC41" s="3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8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3"/>
      <c r="C172" s="3"/>
      <c r="D172" s="3"/>
      <c r="E172" s="8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3"/>
      <c r="C173" s="3"/>
      <c r="D173" s="3"/>
      <c r="E173" s="8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3"/>
      <c r="C174" s="3"/>
      <c r="D174" s="3"/>
      <c r="E174" s="8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3"/>
      <c r="C175" s="3"/>
      <c r="D175" s="3"/>
      <c r="E175" s="8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3"/>
      <c r="C176" s="3"/>
      <c r="D176" s="3"/>
      <c r="E176" s="8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3"/>
      <c r="C177" s="3"/>
      <c r="D177" s="3"/>
      <c r="E177" s="8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3"/>
      <c r="C178" s="3"/>
      <c r="D178" s="3"/>
      <c r="E178" s="8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3"/>
      <c r="C179" s="3"/>
      <c r="D179" s="3"/>
      <c r="E179" s="8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3"/>
      <c r="C180" s="3"/>
      <c r="D180" s="3"/>
      <c r="E180" s="8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3"/>
      <c r="C181" s="3"/>
      <c r="D181" s="3"/>
      <c r="E181" s="8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3"/>
      <c r="C182" s="3"/>
      <c r="D182" s="3"/>
      <c r="E182" s="8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3"/>
      <c r="C183" s="3"/>
      <c r="D183" s="3"/>
      <c r="E183" s="8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3"/>
      <c r="C184" s="3"/>
      <c r="D184" s="3"/>
      <c r="E184" s="8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3"/>
      <c r="C185" s="3"/>
      <c r="D185" s="3"/>
      <c r="E185" s="8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3"/>
      <c r="C186" s="3"/>
      <c r="D186" s="3"/>
      <c r="E186" s="8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3"/>
      <c r="C187" s="3"/>
      <c r="D187" s="3"/>
      <c r="E187" s="8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3"/>
      <c r="C188" s="3"/>
      <c r="D188" s="3"/>
      <c r="E188" s="8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3"/>
      <c r="C189" s="3"/>
      <c r="D189" s="3"/>
      <c r="E189" s="8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3"/>
      <c r="C190" s="3"/>
      <c r="D190" s="3"/>
      <c r="E190" s="8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3"/>
      <c r="C191" s="3"/>
      <c r="D191" s="3"/>
      <c r="E191" s="8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3"/>
      <c r="C192" s="3"/>
      <c r="D192" s="3"/>
      <c r="E192" s="8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3"/>
      <c r="C193" s="3"/>
      <c r="D193" s="3"/>
      <c r="E193" s="8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3"/>
      <c r="C194" s="3"/>
      <c r="D194" s="3"/>
      <c r="E194" s="8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3"/>
      <c r="C195" s="3"/>
      <c r="D195" s="3"/>
      <c r="E195" s="8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3"/>
      <c r="C196" s="3"/>
      <c r="D196" s="3"/>
      <c r="E196" s="8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3"/>
      <c r="C197" s="3"/>
      <c r="D197" s="3"/>
      <c r="E197" s="8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3"/>
      <c r="C198" s="3"/>
      <c r="D198" s="3"/>
      <c r="E198" s="8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3"/>
      <c r="C199" s="3"/>
      <c r="D199" s="3"/>
      <c r="E199" s="8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3"/>
      <c r="C200" s="3"/>
      <c r="D200" s="3"/>
      <c r="E200" s="8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3"/>
      <c r="C201" s="3"/>
      <c r="D201" s="3"/>
      <c r="E201" s="8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3"/>
      <c r="C202" s="3"/>
      <c r="D202" s="3"/>
      <c r="E202" s="8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3"/>
      <c r="C203" s="3"/>
      <c r="D203" s="3"/>
      <c r="E203" s="8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3"/>
      <c r="C204" s="3"/>
      <c r="D204" s="3"/>
      <c r="E204" s="8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3"/>
      <c r="C205" s="3"/>
      <c r="D205" s="3"/>
      <c r="E205" s="8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3"/>
      <c r="C206" s="3"/>
      <c r="D206" s="3"/>
      <c r="E206" s="8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3"/>
      <c r="C207" s="3"/>
      <c r="D207" s="3"/>
      <c r="E207" s="8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3"/>
      <c r="C208" s="3"/>
      <c r="D208" s="3"/>
      <c r="E208" s="8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3"/>
      <c r="C209" s="3"/>
      <c r="D209" s="3"/>
      <c r="E209" s="8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3"/>
      <c r="C210" s="3"/>
      <c r="D210" s="3"/>
      <c r="E210" s="8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3"/>
      <c r="C211" s="3"/>
      <c r="D211" s="3"/>
      <c r="E211" s="8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3"/>
      <c r="C212" s="3"/>
      <c r="D212" s="3"/>
      <c r="E212" s="8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3"/>
      <c r="C213" s="3"/>
      <c r="D213" s="3"/>
      <c r="E213" s="8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3"/>
      <c r="C214" s="3"/>
      <c r="D214" s="3"/>
      <c r="E214" s="8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3"/>
      <c r="C215" s="3"/>
      <c r="D215" s="3"/>
      <c r="E215" s="8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3"/>
      <c r="C216" s="3"/>
      <c r="D216" s="3"/>
      <c r="E216" s="8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3"/>
      <c r="C217" s="3"/>
      <c r="D217" s="3"/>
      <c r="E217" s="8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3"/>
      <c r="C218" s="3"/>
      <c r="D218" s="3"/>
      <c r="E218" s="8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3"/>
      <c r="C219" s="3"/>
      <c r="D219" s="3"/>
      <c r="E219" s="8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3"/>
      <c r="C220" s="3"/>
      <c r="D220" s="3"/>
      <c r="E220" s="8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3"/>
      <c r="C221" s="3"/>
      <c r="D221" s="3"/>
      <c r="E221" s="8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3"/>
      <c r="C222" s="3"/>
      <c r="D222" s="3"/>
      <c r="E222" s="8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3"/>
      <c r="C223" s="3"/>
      <c r="D223" s="3"/>
      <c r="E223" s="8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3"/>
      <c r="C224" s="3"/>
      <c r="D224" s="3"/>
      <c r="E224" s="8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3"/>
      <c r="C225" s="3"/>
      <c r="D225" s="3"/>
      <c r="E225" s="8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3"/>
      <c r="C226" s="3"/>
      <c r="D226" s="3"/>
      <c r="E226" s="8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3"/>
      <c r="C227" s="3"/>
      <c r="D227" s="3"/>
      <c r="E227" s="8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3"/>
      <c r="C228" s="3"/>
      <c r="D228" s="3"/>
      <c r="E228" s="8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3"/>
      <c r="C229" s="3"/>
      <c r="D229" s="3"/>
      <c r="E229" s="8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3"/>
      <c r="C230" s="3"/>
      <c r="D230" s="3"/>
      <c r="E230" s="8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3"/>
      <c r="C231" s="3"/>
      <c r="D231" s="3"/>
      <c r="E231" s="8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3"/>
      <c r="C232" s="3"/>
      <c r="D232" s="3"/>
      <c r="E232" s="8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3"/>
      <c r="C233" s="3"/>
      <c r="D233" s="3"/>
      <c r="E233" s="8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3"/>
      <c r="C234" s="3"/>
      <c r="D234" s="3"/>
      <c r="E234" s="8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3"/>
      <c r="C235" s="3"/>
      <c r="D235" s="3"/>
      <c r="E235" s="8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3"/>
      <c r="C236" s="3"/>
      <c r="D236" s="3"/>
      <c r="E236" s="8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3"/>
      <c r="C237" s="3"/>
      <c r="D237" s="3"/>
      <c r="E237" s="8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3"/>
      <c r="C238" s="3"/>
      <c r="D238" s="3"/>
      <c r="E238" s="8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3"/>
      <c r="C239" s="3"/>
      <c r="D239" s="3"/>
      <c r="E239" s="8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3"/>
      <c r="C240" s="3"/>
      <c r="D240" s="3"/>
      <c r="E240" s="8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3"/>
      <c r="C241" s="3"/>
      <c r="D241" s="3"/>
      <c r="E241" s="8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3"/>
      <c r="C242" s="3"/>
      <c r="D242" s="3"/>
      <c r="E242" s="8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3"/>
      <c r="C243" s="3"/>
      <c r="D243" s="3"/>
      <c r="E243" s="8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3"/>
      <c r="C244" s="3"/>
      <c r="D244" s="3"/>
      <c r="E244" s="8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3"/>
      <c r="C245" s="3"/>
      <c r="D245" s="3"/>
      <c r="E245" s="8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3"/>
      <c r="C246" s="3"/>
      <c r="D246" s="3"/>
      <c r="E246" s="8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3"/>
      <c r="C247" s="3"/>
      <c r="D247" s="3"/>
      <c r="E247" s="8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3"/>
      <c r="C248" s="3"/>
      <c r="D248" s="3"/>
      <c r="E248" s="8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3"/>
      <c r="C249" s="3"/>
      <c r="D249" s="3"/>
      <c r="E249" s="8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3"/>
      <c r="C250" s="3"/>
      <c r="D250" s="3"/>
      <c r="E250" s="8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3"/>
      <c r="C251" s="3"/>
      <c r="D251" s="3"/>
      <c r="E251" s="8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3"/>
      <c r="C252" s="3"/>
      <c r="D252" s="3"/>
      <c r="E252" s="8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3"/>
      <c r="C253" s="3"/>
      <c r="D253" s="3"/>
      <c r="E253" s="8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3"/>
      <c r="C254" s="3"/>
      <c r="D254" s="3"/>
      <c r="E254" s="8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3"/>
      <c r="C255" s="3"/>
      <c r="D255" s="3"/>
      <c r="E255" s="8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3"/>
      <c r="C256" s="3"/>
      <c r="D256" s="3"/>
      <c r="E256" s="8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3"/>
      <c r="C257" s="3"/>
      <c r="D257" s="3"/>
      <c r="E257" s="8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3"/>
      <c r="C258" s="3"/>
      <c r="D258" s="3"/>
      <c r="E258" s="8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3"/>
      <c r="C259" s="3"/>
      <c r="D259" s="3"/>
      <c r="E259" s="8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3"/>
      <c r="C260" s="3"/>
      <c r="D260" s="3"/>
      <c r="E260" s="8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3"/>
      <c r="C261" s="3"/>
      <c r="D261" s="3"/>
      <c r="E261" s="8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3"/>
      <c r="C262" s="3"/>
      <c r="D262" s="3"/>
      <c r="E262" s="8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3"/>
      <c r="C263" s="3"/>
      <c r="D263" s="3"/>
      <c r="E263" s="8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3"/>
      <c r="C264" s="3"/>
      <c r="D264" s="3"/>
      <c r="E264" s="8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3"/>
      <c r="C265" s="3"/>
      <c r="D265" s="3"/>
      <c r="E265" s="8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3"/>
      <c r="C266" s="3"/>
      <c r="D266" s="3"/>
      <c r="E266" s="8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3"/>
      <c r="C267" s="3"/>
      <c r="D267" s="3"/>
      <c r="E267" s="8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3"/>
      <c r="C268" s="3"/>
      <c r="D268" s="3"/>
      <c r="E268" s="8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3"/>
      <c r="C269" s="3"/>
      <c r="D269" s="3"/>
      <c r="E269" s="8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3"/>
      <c r="C270" s="3"/>
      <c r="D270" s="3"/>
      <c r="E270" s="8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3"/>
      <c r="C271" s="3"/>
      <c r="D271" s="3"/>
      <c r="E271" s="8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3"/>
      <c r="C272" s="3"/>
      <c r="D272" s="3"/>
      <c r="E272" s="8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3"/>
      <c r="C273" s="3"/>
      <c r="D273" s="3"/>
      <c r="E273" s="8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3"/>
      <c r="C274" s="3"/>
      <c r="D274" s="3"/>
      <c r="E274" s="8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3"/>
      <c r="C275" s="3"/>
      <c r="D275" s="3"/>
      <c r="E275" s="8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3"/>
      <c r="C276" s="3"/>
      <c r="D276" s="3"/>
      <c r="E276" s="8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3"/>
      <c r="C277" s="3"/>
      <c r="D277" s="3"/>
      <c r="E277" s="8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3"/>
      <c r="C278" s="3"/>
      <c r="D278" s="3"/>
      <c r="E278" s="8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3"/>
      <c r="C279" s="3"/>
      <c r="D279" s="3"/>
      <c r="E279" s="8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3"/>
      <c r="C280" s="3"/>
      <c r="D280" s="3"/>
      <c r="E280" s="8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3"/>
      <c r="C281" s="3"/>
      <c r="D281" s="3"/>
      <c r="E281" s="8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3"/>
      <c r="C282" s="3"/>
      <c r="D282" s="3"/>
      <c r="E282" s="8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3"/>
      <c r="C283" s="3"/>
      <c r="D283" s="3"/>
      <c r="E283" s="8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3"/>
      <c r="C284" s="3"/>
      <c r="D284" s="3"/>
      <c r="E284" s="8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3"/>
      <c r="C285" s="3"/>
      <c r="D285" s="3"/>
      <c r="E285" s="8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3"/>
      <c r="C286" s="3"/>
      <c r="D286" s="3"/>
      <c r="E286" s="8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3"/>
      <c r="C287" s="3"/>
      <c r="D287" s="3"/>
      <c r="E287" s="8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3"/>
      <c r="C288" s="3"/>
      <c r="D288" s="3"/>
      <c r="E288" s="8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3"/>
      <c r="C289" s="3"/>
      <c r="D289" s="3"/>
      <c r="E289" s="8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3"/>
      <c r="C290" s="3"/>
      <c r="D290" s="3"/>
      <c r="E290" s="8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3"/>
      <c r="C291" s="3"/>
      <c r="D291" s="3"/>
      <c r="E291" s="8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3"/>
      <c r="C292" s="3"/>
      <c r="D292" s="3"/>
      <c r="E292" s="8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3"/>
      <c r="C293" s="3"/>
      <c r="D293" s="3"/>
      <c r="E293" s="8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3"/>
      <c r="C294" s="3"/>
      <c r="D294" s="3"/>
      <c r="E294" s="8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3"/>
      <c r="C295" s="3"/>
      <c r="D295" s="3"/>
      <c r="E295" s="8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3"/>
      <c r="C296" s="3"/>
      <c r="D296" s="3"/>
      <c r="E296" s="8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3"/>
      <c r="C297" s="3"/>
      <c r="D297" s="3"/>
      <c r="E297" s="8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3"/>
      <c r="C298" s="3"/>
      <c r="D298" s="3"/>
      <c r="E298" s="8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3"/>
      <c r="C299" s="3"/>
      <c r="D299" s="3"/>
      <c r="E299" s="8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3"/>
      <c r="C300" s="3"/>
      <c r="D300" s="3"/>
      <c r="E300" s="8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3"/>
      <c r="C301" s="3"/>
      <c r="D301" s="3"/>
      <c r="E301" s="8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3"/>
      <c r="C302" s="3"/>
      <c r="D302" s="3"/>
      <c r="E302" s="8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3"/>
      <c r="C303" s="3"/>
      <c r="D303" s="3"/>
      <c r="E303" s="8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3"/>
      <c r="C304" s="3"/>
      <c r="D304" s="3"/>
      <c r="E304" s="8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3"/>
      <c r="C305" s="3"/>
      <c r="D305" s="3"/>
      <c r="E305" s="8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3"/>
      <c r="C306" s="3"/>
      <c r="D306" s="3"/>
      <c r="E306" s="8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3"/>
      <c r="C307" s="3"/>
      <c r="D307" s="3"/>
      <c r="E307" s="8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3"/>
      <c r="C308" s="3"/>
      <c r="D308" s="3"/>
      <c r="E308" s="8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3"/>
      <c r="C309" s="3"/>
      <c r="D309" s="3"/>
      <c r="E309" s="8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3"/>
      <c r="C310" s="3"/>
      <c r="D310" s="3"/>
      <c r="E310" s="8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3"/>
      <c r="C311" s="3"/>
      <c r="D311" s="3"/>
      <c r="E311" s="8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3"/>
      <c r="C312" s="3"/>
      <c r="D312" s="3"/>
      <c r="E312" s="8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3"/>
      <c r="C313" s="3"/>
      <c r="D313" s="3"/>
      <c r="E313" s="8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3"/>
      <c r="C314" s="3"/>
      <c r="D314" s="3"/>
      <c r="E314" s="8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3"/>
      <c r="C315" s="3"/>
      <c r="D315" s="3"/>
      <c r="E315" s="8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3"/>
      <c r="C316" s="3"/>
      <c r="D316" s="3"/>
      <c r="E316" s="8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3"/>
      <c r="C317" s="3"/>
      <c r="D317" s="3"/>
      <c r="E317" s="8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3"/>
      <c r="C318" s="3"/>
      <c r="D318" s="3"/>
      <c r="E318" s="8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3"/>
      <c r="C319" s="3"/>
      <c r="D319" s="3"/>
      <c r="E319" s="8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3"/>
      <c r="C320" s="3"/>
      <c r="D320" s="3"/>
      <c r="E320" s="8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3"/>
      <c r="C321" s="3"/>
      <c r="D321" s="3"/>
      <c r="E321" s="8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3"/>
      <c r="C322" s="3"/>
      <c r="D322" s="3"/>
      <c r="E322" s="8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3"/>
      <c r="C323" s="3"/>
      <c r="D323" s="3"/>
      <c r="E323" s="8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3"/>
      <c r="C324" s="3"/>
      <c r="D324" s="3"/>
      <c r="E324" s="8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3"/>
      <c r="C325" s="3"/>
      <c r="D325" s="3"/>
      <c r="E325" s="8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3"/>
      <c r="C326" s="3"/>
      <c r="D326" s="3"/>
      <c r="E326" s="8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3"/>
      <c r="C327" s="3"/>
      <c r="D327" s="3"/>
      <c r="E327" s="8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3"/>
      <c r="C328" s="3"/>
      <c r="D328" s="3"/>
      <c r="E328" s="8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3"/>
      <c r="C329" s="3"/>
      <c r="D329" s="3"/>
      <c r="E329" s="8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3"/>
      <c r="C330" s="3"/>
      <c r="D330" s="3"/>
      <c r="E330" s="8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3"/>
      <c r="C331" s="3"/>
      <c r="D331" s="3"/>
      <c r="E331" s="8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3"/>
      <c r="C332" s="3"/>
      <c r="D332" s="3"/>
      <c r="E332" s="8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3"/>
      <c r="C333" s="3"/>
      <c r="D333" s="3"/>
      <c r="E333" s="8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3"/>
      <c r="C334" s="3"/>
      <c r="D334" s="3"/>
      <c r="E334" s="8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3"/>
      <c r="C335" s="3"/>
      <c r="D335" s="3"/>
      <c r="E335" s="8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3"/>
      <c r="C336" s="3"/>
      <c r="D336" s="3"/>
      <c r="E336" s="8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3"/>
      <c r="C337" s="3"/>
      <c r="D337" s="3"/>
      <c r="E337" s="8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3"/>
      <c r="C338" s="3"/>
      <c r="D338" s="3"/>
      <c r="E338" s="8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3"/>
      <c r="C339" s="3"/>
      <c r="D339" s="3"/>
      <c r="E339" s="8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3"/>
      <c r="C340" s="3"/>
      <c r="D340" s="3"/>
      <c r="E340" s="8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3"/>
      <c r="C341" s="3"/>
      <c r="D341" s="3"/>
      <c r="E341" s="8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3"/>
      <c r="C342" s="3"/>
      <c r="D342" s="3"/>
      <c r="E342" s="8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3"/>
      <c r="C343" s="3"/>
      <c r="D343" s="3"/>
      <c r="E343" s="8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3"/>
      <c r="C344" s="3"/>
      <c r="D344" s="3"/>
      <c r="E344" s="8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3"/>
      <c r="C345" s="3"/>
      <c r="D345" s="3"/>
      <c r="E345" s="8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3"/>
      <c r="C346" s="3"/>
      <c r="D346" s="3"/>
      <c r="E346" s="8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3"/>
      <c r="C347" s="3"/>
      <c r="D347" s="3"/>
      <c r="E347" s="8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3"/>
      <c r="C348" s="3"/>
      <c r="D348" s="3"/>
      <c r="E348" s="8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3"/>
      <c r="C349" s="3"/>
      <c r="D349" s="3"/>
      <c r="E349" s="8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3"/>
      <c r="C350" s="3"/>
      <c r="D350" s="3"/>
      <c r="E350" s="8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3"/>
      <c r="C351" s="3"/>
      <c r="D351" s="3"/>
      <c r="E351" s="8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3"/>
      <c r="C352" s="3"/>
      <c r="D352" s="3"/>
      <c r="E352" s="8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3"/>
      <c r="C353" s="3"/>
      <c r="D353" s="3"/>
      <c r="E353" s="8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3"/>
      <c r="C354" s="3"/>
      <c r="D354" s="3"/>
      <c r="E354" s="8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3"/>
      <c r="C355" s="3"/>
      <c r="D355" s="3"/>
      <c r="E355" s="8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3"/>
      <c r="C356" s="3"/>
      <c r="D356" s="3"/>
      <c r="E356" s="8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3"/>
      <c r="C357" s="3"/>
      <c r="D357" s="3"/>
      <c r="E357" s="8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3"/>
      <c r="C358" s="3"/>
      <c r="D358" s="3"/>
      <c r="E358" s="8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3"/>
      <c r="C359" s="3"/>
      <c r="D359" s="3"/>
      <c r="E359" s="8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3"/>
      <c r="C360" s="3"/>
      <c r="D360" s="3"/>
      <c r="E360" s="8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3"/>
      <c r="C361" s="3"/>
      <c r="D361" s="3"/>
      <c r="E361" s="8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3"/>
      <c r="C362" s="3"/>
      <c r="D362" s="3"/>
      <c r="E362" s="8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3"/>
      <c r="C363" s="3"/>
      <c r="D363" s="3"/>
      <c r="E363" s="8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3"/>
      <c r="C364" s="3"/>
      <c r="D364" s="3"/>
      <c r="E364" s="8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3"/>
      <c r="C365" s="3"/>
      <c r="D365" s="3"/>
      <c r="E365" s="8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3"/>
      <c r="C366" s="3"/>
      <c r="D366" s="3"/>
      <c r="E366" s="8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3"/>
      <c r="C367" s="3"/>
      <c r="D367" s="3"/>
      <c r="E367" s="8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3"/>
      <c r="C368" s="3"/>
      <c r="D368" s="3"/>
      <c r="E368" s="8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3"/>
      <c r="C369" s="3"/>
      <c r="D369" s="3"/>
      <c r="E369" s="8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3"/>
      <c r="C370" s="3"/>
      <c r="D370" s="3"/>
      <c r="E370" s="8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3"/>
      <c r="C371" s="3"/>
      <c r="D371" s="3"/>
      <c r="E371" s="8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3"/>
      <c r="C372" s="3"/>
      <c r="D372" s="3"/>
      <c r="E372" s="8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3"/>
      <c r="C373" s="3"/>
      <c r="D373" s="3"/>
      <c r="E373" s="8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3"/>
      <c r="C374" s="3"/>
      <c r="D374" s="3"/>
      <c r="E374" s="8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3"/>
      <c r="C375" s="3"/>
      <c r="D375" s="3"/>
      <c r="E375" s="8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3"/>
      <c r="C376" s="3"/>
      <c r="D376" s="3"/>
      <c r="E376" s="8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3"/>
      <c r="C377" s="3"/>
      <c r="D377" s="3"/>
      <c r="E377" s="8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3"/>
      <c r="C378" s="3"/>
      <c r="D378" s="3"/>
      <c r="E378" s="8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3"/>
      <c r="C379" s="3"/>
      <c r="D379" s="3"/>
      <c r="E379" s="8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3"/>
      <c r="C380" s="3"/>
      <c r="D380" s="3"/>
      <c r="E380" s="8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3"/>
      <c r="C381" s="3"/>
      <c r="D381" s="3"/>
      <c r="E381" s="8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3"/>
      <c r="C382" s="3"/>
      <c r="D382" s="3"/>
      <c r="E382" s="8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3"/>
      <c r="C383" s="3"/>
      <c r="D383" s="3"/>
      <c r="E383" s="8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3"/>
      <c r="C384" s="3"/>
      <c r="D384" s="3"/>
      <c r="E384" s="8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3"/>
      <c r="C385" s="3"/>
      <c r="D385" s="3"/>
      <c r="E385" s="8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3"/>
      <c r="C386" s="3"/>
      <c r="D386" s="3"/>
      <c r="E386" s="8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3"/>
      <c r="C387" s="3"/>
      <c r="D387" s="3"/>
      <c r="E387" s="8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3"/>
      <c r="C388" s="3"/>
      <c r="D388" s="3"/>
      <c r="E388" s="8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3"/>
      <c r="C389" s="3"/>
      <c r="D389" s="3"/>
      <c r="E389" s="8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3"/>
      <c r="C390" s="3"/>
      <c r="D390" s="3"/>
      <c r="E390" s="8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3"/>
      <c r="C391" s="3"/>
      <c r="D391" s="3"/>
      <c r="E391" s="8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3"/>
      <c r="C392" s="3"/>
      <c r="D392" s="3"/>
      <c r="E392" s="8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3"/>
      <c r="C393" s="3"/>
      <c r="D393" s="3"/>
      <c r="E393" s="8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3"/>
      <c r="C394" s="3"/>
      <c r="D394" s="3"/>
      <c r="E394" s="8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3"/>
      <c r="C395" s="3"/>
      <c r="D395" s="3"/>
      <c r="E395" s="8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3"/>
      <c r="C396" s="3"/>
      <c r="D396" s="3"/>
      <c r="E396" s="8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3"/>
      <c r="C397" s="3"/>
      <c r="D397" s="3"/>
      <c r="E397" s="8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3"/>
      <c r="C398" s="3"/>
      <c r="D398" s="3"/>
      <c r="E398" s="8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3"/>
      <c r="C399" s="3"/>
      <c r="D399" s="3"/>
      <c r="E399" s="8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3"/>
      <c r="C400" s="3"/>
      <c r="D400" s="3"/>
      <c r="E400" s="8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3"/>
      <c r="C401" s="3"/>
      <c r="D401" s="3"/>
      <c r="E401" s="8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3"/>
      <c r="C402" s="3"/>
      <c r="D402" s="3"/>
      <c r="E402" s="8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3"/>
      <c r="C403" s="3"/>
      <c r="D403" s="3"/>
      <c r="E403" s="8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3"/>
      <c r="C404" s="3"/>
      <c r="D404" s="3"/>
      <c r="E404" s="8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3"/>
      <c r="C405" s="3"/>
      <c r="D405" s="3"/>
      <c r="E405" s="8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3"/>
      <c r="C406" s="3"/>
      <c r="D406" s="3"/>
      <c r="E406" s="8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3"/>
      <c r="C407" s="3"/>
      <c r="D407" s="3"/>
      <c r="E407" s="8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3"/>
      <c r="C408" s="3"/>
      <c r="D408" s="3"/>
      <c r="E408" s="8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3"/>
      <c r="C409" s="3"/>
      <c r="D409" s="3"/>
      <c r="E409" s="8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3"/>
      <c r="C410" s="3"/>
      <c r="D410" s="3"/>
      <c r="E410" s="8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3"/>
      <c r="C411" s="3"/>
      <c r="D411" s="3"/>
      <c r="E411" s="8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3"/>
      <c r="C412" s="3"/>
      <c r="D412" s="3"/>
      <c r="E412" s="8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3"/>
      <c r="C413" s="3"/>
      <c r="D413" s="3"/>
      <c r="E413" s="8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3"/>
      <c r="C414" s="3"/>
      <c r="D414" s="3"/>
      <c r="E414" s="8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3"/>
      <c r="C415" s="3"/>
      <c r="D415" s="3"/>
      <c r="E415" s="8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3"/>
      <c r="C416" s="3"/>
      <c r="D416" s="3"/>
      <c r="E416" s="8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3"/>
      <c r="C417" s="3"/>
      <c r="D417" s="3"/>
      <c r="E417" s="8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3"/>
      <c r="C418" s="3"/>
      <c r="D418" s="3"/>
      <c r="E418" s="8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3"/>
      <c r="C419" s="3"/>
      <c r="D419" s="3"/>
      <c r="E419" s="8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3"/>
      <c r="C420" s="3"/>
      <c r="D420" s="3"/>
      <c r="E420" s="8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3"/>
      <c r="C421" s="3"/>
      <c r="D421" s="3"/>
      <c r="E421" s="8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3"/>
      <c r="C422" s="3"/>
      <c r="D422" s="3"/>
      <c r="E422" s="8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3"/>
      <c r="C423" s="3"/>
      <c r="D423" s="3"/>
      <c r="E423" s="8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3"/>
      <c r="C424" s="3"/>
      <c r="D424" s="3"/>
      <c r="E424" s="8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3"/>
      <c r="C425" s="3"/>
      <c r="D425" s="3"/>
      <c r="E425" s="8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3"/>
      <c r="C426" s="3"/>
      <c r="D426" s="3"/>
      <c r="E426" s="8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3"/>
      <c r="C427" s="3"/>
      <c r="D427" s="3"/>
      <c r="E427" s="8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3"/>
      <c r="C428" s="3"/>
      <c r="D428" s="3"/>
      <c r="E428" s="8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3"/>
      <c r="C429" s="3"/>
      <c r="D429" s="3"/>
      <c r="E429" s="8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3"/>
      <c r="C430" s="3"/>
      <c r="D430" s="3"/>
      <c r="E430" s="8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3"/>
      <c r="C431" s="3"/>
      <c r="D431" s="3"/>
      <c r="E431" s="8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3"/>
      <c r="C432" s="3"/>
      <c r="D432" s="3"/>
      <c r="E432" s="8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3"/>
      <c r="C433" s="3"/>
      <c r="D433" s="3"/>
      <c r="E433" s="8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3"/>
      <c r="C434" s="3"/>
      <c r="D434" s="3"/>
      <c r="E434" s="8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3"/>
      <c r="C435" s="3"/>
      <c r="D435" s="3"/>
      <c r="E435" s="8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3"/>
      <c r="C436" s="3"/>
      <c r="D436" s="3"/>
      <c r="E436" s="8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3"/>
      <c r="C437" s="3"/>
      <c r="D437" s="3"/>
      <c r="E437" s="8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3"/>
      <c r="C438" s="3"/>
      <c r="D438" s="3"/>
      <c r="E438" s="8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3"/>
      <c r="C439" s="3"/>
      <c r="D439" s="3"/>
      <c r="E439" s="8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3"/>
      <c r="C440" s="3"/>
      <c r="D440" s="3"/>
      <c r="E440" s="8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3"/>
      <c r="C441" s="3"/>
      <c r="D441" s="3"/>
      <c r="E441" s="8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3"/>
      <c r="C442" s="3"/>
      <c r="D442" s="3"/>
      <c r="E442" s="8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3"/>
      <c r="C443" s="3"/>
      <c r="D443" s="3"/>
      <c r="E443" s="8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3"/>
      <c r="C444" s="3"/>
      <c r="D444" s="3"/>
      <c r="E444" s="8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3"/>
      <c r="C445" s="3"/>
      <c r="D445" s="3"/>
      <c r="E445" s="8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3"/>
      <c r="C446" s="3"/>
      <c r="D446" s="3"/>
      <c r="E446" s="8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3"/>
      <c r="C447" s="3"/>
      <c r="D447" s="3"/>
      <c r="E447" s="8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3"/>
      <c r="C448" s="3"/>
      <c r="D448" s="3"/>
      <c r="E448" s="8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3"/>
      <c r="C449" s="3"/>
      <c r="D449" s="3"/>
      <c r="E449" s="8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3"/>
      <c r="C450" s="3"/>
      <c r="D450" s="3"/>
      <c r="E450" s="8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3"/>
      <c r="C451" s="3"/>
      <c r="D451" s="3"/>
      <c r="E451" s="8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3"/>
      <c r="C452" s="3"/>
      <c r="D452" s="3"/>
      <c r="E452" s="8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3"/>
      <c r="C453" s="3"/>
      <c r="D453" s="3"/>
      <c r="E453" s="8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3"/>
      <c r="C454" s="3"/>
      <c r="D454" s="3"/>
      <c r="E454" s="8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3"/>
      <c r="C455" s="3"/>
      <c r="D455" s="3"/>
      <c r="E455" s="8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3"/>
      <c r="C456" s="3"/>
      <c r="D456" s="3"/>
      <c r="E456" s="8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3"/>
      <c r="C457" s="3"/>
      <c r="D457" s="3"/>
      <c r="E457" s="8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3"/>
      <c r="C458" s="3"/>
      <c r="D458" s="3"/>
      <c r="E458" s="8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3"/>
      <c r="C459" s="3"/>
      <c r="D459" s="3"/>
      <c r="E459" s="8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3"/>
      <c r="C460" s="3"/>
      <c r="D460" s="3"/>
      <c r="E460" s="8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3"/>
      <c r="C461" s="3"/>
      <c r="D461" s="3"/>
      <c r="E461" s="8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3"/>
      <c r="C462" s="3"/>
      <c r="D462" s="3"/>
      <c r="E462" s="8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3"/>
      <c r="C463" s="3"/>
      <c r="D463" s="3"/>
      <c r="E463" s="8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3"/>
      <c r="C464" s="3"/>
      <c r="D464" s="3"/>
      <c r="E464" s="8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3"/>
      <c r="C465" s="3"/>
      <c r="D465" s="3"/>
      <c r="E465" s="8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3"/>
      <c r="C466" s="3"/>
      <c r="D466" s="3"/>
      <c r="E466" s="8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3"/>
      <c r="C467" s="3"/>
      <c r="D467" s="3"/>
      <c r="E467" s="8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3"/>
      <c r="C468" s="3"/>
      <c r="D468" s="3"/>
      <c r="E468" s="8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3"/>
      <c r="C469" s="3"/>
      <c r="D469" s="3"/>
      <c r="E469" s="8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3"/>
      <c r="C470" s="3"/>
      <c r="D470" s="3"/>
      <c r="E470" s="8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3"/>
      <c r="C471" s="3"/>
      <c r="D471" s="3"/>
      <c r="E471" s="8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3"/>
      <c r="C472" s="3"/>
      <c r="D472" s="3"/>
      <c r="E472" s="8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3"/>
      <c r="C473" s="3"/>
      <c r="D473" s="3"/>
      <c r="E473" s="8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3"/>
      <c r="C474" s="3"/>
      <c r="D474" s="3"/>
      <c r="E474" s="8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3"/>
      <c r="C475" s="3"/>
      <c r="D475" s="3"/>
      <c r="E475" s="8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3"/>
      <c r="C476" s="3"/>
      <c r="D476" s="3"/>
      <c r="E476" s="8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3"/>
      <c r="C477" s="3"/>
      <c r="D477" s="3"/>
      <c r="E477" s="8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3"/>
      <c r="C478" s="3"/>
      <c r="D478" s="3"/>
      <c r="E478" s="8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3"/>
      <c r="C479" s="3"/>
      <c r="D479" s="3"/>
      <c r="E479" s="8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3"/>
      <c r="C480" s="3"/>
      <c r="D480" s="3"/>
      <c r="E480" s="8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3"/>
      <c r="C481" s="3"/>
      <c r="D481" s="3"/>
      <c r="E481" s="8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3"/>
      <c r="C482" s="3"/>
      <c r="D482" s="3"/>
      <c r="E482" s="8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3"/>
      <c r="C483" s="3"/>
      <c r="D483" s="3"/>
      <c r="E483" s="8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3"/>
      <c r="C484" s="3"/>
      <c r="D484" s="3"/>
      <c r="E484" s="8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3"/>
      <c r="C485" s="3"/>
      <c r="D485" s="3"/>
      <c r="E485" s="8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3"/>
      <c r="C486" s="3"/>
      <c r="D486" s="3"/>
      <c r="E486" s="8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3"/>
      <c r="C487" s="3"/>
      <c r="D487" s="3"/>
      <c r="E487" s="8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3"/>
      <c r="C488" s="3"/>
      <c r="D488" s="3"/>
      <c r="E488" s="8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3"/>
      <c r="C489" s="3"/>
      <c r="D489" s="3"/>
      <c r="E489" s="8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3"/>
      <c r="C490" s="3"/>
      <c r="D490" s="3"/>
      <c r="E490" s="8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3"/>
      <c r="C491" s="3"/>
      <c r="D491" s="3"/>
      <c r="E491" s="8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3"/>
      <c r="C492" s="3"/>
      <c r="D492" s="3"/>
      <c r="E492" s="8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3"/>
      <c r="C493" s="3"/>
      <c r="D493" s="3"/>
      <c r="E493" s="8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3"/>
      <c r="C494" s="3"/>
      <c r="D494" s="3"/>
      <c r="E494" s="8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3"/>
      <c r="C495" s="3"/>
      <c r="D495" s="3"/>
      <c r="E495" s="8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3"/>
      <c r="C496" s="3"/>
      <c r="D496" s="3"/>
      <c r="E496" s="8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3"/>
      <c r="C497" s="3"/>
      <c r="D497" s="3"/>
      <c r="E497" s="8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3"/>
      <c r="C498" s="3"/>
      <c r="D498" s="3"/>
      <c r="E498" s="8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3"/>
      <c r="C499" s="3"/>
      <c r="D499" s="3"/>
      <c r="E499" s="8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3"/>
      <c r="C500" s="3"/>
      <c r="D500" s="3"/>
      <c r="E500" s="8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3"/>
      <c r="C501" s="3"/>
      <c r="D501" s="3"/>
      <c r="E501" s="8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3"/>
      <c r="C502" s="3"/>
      <c r="D502" s="3"/>
      <c r="E502" s="8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3"/>
      <c r="C503" s="3"/>
      <c r="D503" s="3"/>
      <c r="E503" s="8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3"/>
      <c r="C504" s="3"/>
      <c r="D504" s="3"/>
      <c r="E504" s="8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3"/>
      <c r="C505" s="3"/>
      <c r="D505" s="3"/>
      <c r="E505" s="8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3"/>
      <c r="C506" s="3"/>
      <c r="D506" s="3"/>
      <c r="E506" s="8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3"/>
      <c r="C507" s="3"/>
      <c r="D507" s="3"/>
      <c r="E507" s="8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3"/>
      <c r="C508" s="3"/>
      <c r="D508" s="3"/>
      <c r="E508" s="8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3"/>
      <c r="C509" s="3"/>
      <c r="D509" s="3"/>
      <c r="E509" s="8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3"/>
      <c r="C510" s="3"/>
      <c r="D510" s="3"/>
      <c r="E510" s="8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3"/>
      <c r="C511" s="3"/>
      <c r="D511" s="3"/>
      <c r="E511" s="8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3"/>
      <c r="C512" s="3"/>
      <c r="D512" s="3"/>
      <c r="E512" s="8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3"/>
      <c r="C513" s="3"/>
      <c r="D513" s="3"/>
      <c r="E513" s="8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3"/>
      <c r="C514" s="3"/>
      <c r="D514" s="3"/>
      <c r="E514" s="8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3"/>
      <c r="C515" s="3"/>
      <c r="D515" s="3"/>
      <c r="E515" s="8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3"/>
      <c r="C516" s="3"/>
      <c r="D516" s="3"/>
      <c r="E516" s="8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3"/>
      <c r="C517" s="3"/>
      <c r="D517" s="3"/>
      <c r="E517" s="8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3"/>
      <c r="C518" s="3"/>
      <c r="D518" s="3"/>
      <c r="E518" s="8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3"/>
      <c r="C519" s="3"/>
      <c r="D519" s="3"/>
      <c r="E519" s="8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3"/>
      <c r="C520" s="3"/>
      <c r="D520" s="3"/>
      <c r="E520" s="8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3"/>
      <c r="C521" s="3"/>
      <c r="D521" s="3"/>
      <c r="E521" s="8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3"/>
      <c r="C522" s="3"/>
      <c r="D522" s="3"/>
      <c r="E522" s="8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3"/>
      <c r="C523" s="3"/>
      <c r="D523" s="3"/>
      <c r="E523" s="8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3"/>
      <c r="C524" s="3"/>
      <c r="D524" s="3"/>
      <c r="E524" s="8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3"/>
      <c r="C525" s="3"/>
      <c r="D525" s="3"/>
      <c r="E525" s="8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3"/>
      <c r="C526" s="3"/>
      <c r="D526" s="3"/>
      <c r="E526" s="8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3"/>
      <c r="C527" s="3"/>
      <c r="D527" s="3"/>
      <c r="E527" s="8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3"/>
      <c r="C528" s="3"/>
      <c r="D528" s="3"/>
      <c r="E528" s="8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3"/>
      <c r="C529" s="3"/>
      <c r="D529" s="3"/>
      <c r="E529" s="8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3"/>
      <c r="C530" s="3"/>
      <c r="D530" s="3"/>
      <c r="E530" s="8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3"/>
      <c r="C531" s="3"/>
      <c r="D531" s="3"/>
      <c r="E531" s="8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3"/>
      <c r="C532" s="3"/>
      <c r="D532" s="3"/>
      <c r="E532" s="8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3"/>
      <c r="C533" s="3"/>
      <c r="D533" s="3"/>
      <c r="E533" s="8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3"/>
      <c r="C534" s="3"/>
      <c r="D534" s="3"/>
      <c r="E534" s="8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3"/>
      <c r="C535" s="3"/>
      <c r="D535" s="3"/>
      <c r="E535" s="8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3"/>
      <c r="C536" s="3"/>
      <c r="D536" s="3"/>
      <c r="E536" s="8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3"/>
      <c r="C537" s="3"/>
      <c r="D537" s="3"/>
      <c r="E537" s="8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3"/>
      <c r="C538" s="3"/>
      <c r="D538" s="3"/>
      <c r="E538" s="8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3"/>
      <c r="C539" s="3"/>
      <c r="D539" s="3"/>
      <c r="E539" s="8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3"/>
      <c r="C540" s="3"/>
      <c r="D540" s="3"/>
      <c r="E540" s="8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3"/>
      <c r="C541" s="3"/>
      <c r="D541" s="3"/>
      <c r="E541" s="8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3"/>
      <c r="C542" s="3"/>
      <c r="D542" s="3"/>
      <c r="E542" s="8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3"/>
      <c r="C543" s="3"/>
      <c r="D543" s="3"/>
      <c r="E543" s="8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3"/>
      <c r="C544" s="3"/>
      <c r="D544" s="3"/>
      <c r="E544" s="8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3"/>
      <c r="C545" s="3"/>
      <c r="D545" s="3"/>
      <c r="E545" s="8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3"/>
      <c r="C546" s="3"/>
      <c r="D546" s="3"/>
      <c r="E546" s="8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3"/>
      <c r="C547" s="3"/>
      <c r="D547" s="3"/>
      <c r="E547" s="8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3"/>
      <c r="C548" s="3"/>
      <c r="D548" s="3"/>
      <c r="E548" s="8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3"/>
      <c r="C549" s="3"/>
      <c r="D549" s="3"/>
      <c r="E549" s="8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3"/>
      <c r="C550" s="3"/>
      <c r="D550" s="3"/>
      <c r="E550" s="8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3"/>
      <c r="C551" s="3"/>
      <c r="D551" s="3"/>
      <c r="E551" s="8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3"/>
      <c r="C552" s="3"/>
      <c r="D552" s="3"/>
      <c r="E552" s="8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3"/>
      <c r="C553" s="3"/>
      <c r="D553" s="3"/>
      <c r="E553" s="8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3"/>
      <c r="C554" s="3"/>
      <c r="D554" s="3"/>
      <c r="E554" s="8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3"/>
      <c r="C555" s="3"/>
      <c r="D555" s="3"/>
      <c r="E555" s="8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3"/>
      <c r="C556" s="3"/>
      <c r="D556" s="3"/>
      <c r="E556" s="8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3"/>
      <c r="C557" s="3"/>
      <c r="D557" s="3"/>
      <c r="E557" s="8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3"/>
      <c r="C558" s="3"/>
      <c r="D558" s="3"/>
      <c r="E558" s="8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3"/>
      <c r="C559" s="3"/>
      <c r="D559" s="3"/>
      <c r="E559" s="8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3"/>
      <c r="C560" s="3"/>
      <c r="D560" s="3"/>
      <c r="E560" s="8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3"/>
      <c r="C561" s="3"/>
      <c r="D561" s="3"/>
      <c r="E561" s="8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3"/>
      <c r="C562" s="3"/>
      <c r="D562" s="3"/>
      <c r="E562" s="8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3"/>
      <c r="C563" s="3"/>
      <c r="D563" s="3"/>
      <c r="E563" s="8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3"/>
      <c r="C564" s="3"/>
      <c r="D564" s="3"/>
      <c r="E564" s="8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3"/>
      <c r="C565" s="3"/>
      <c r="D565" s="3"/>
      <c r="E565" s="8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3"/>
      <c r="C566" s="3"/>
      <c r="D566" s="3"/>
      <c r="E566" s="8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3"/>
      <c r="C567" s="3"/>
      <c r="D567" s="3"/>
      <c r="E567" s="8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3"/>
      <c r="C568" s="3"/>
      <c r="D568" s="3"/>
      <c r="E568" s="8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3"/>
      <c r="C569" s="3"/>
      <c r="D569" s="3"/>
      <c r="E569" s="8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3"/>
      <c r="C570" s="3"/>
      <c r="D570" s="3"/>
      <c r="E570" s="8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3"/>
      <c r="C571" s="3"/>
      <c r="D571" s="3"/>
      <c r="E571" s="8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3"/>
      <c r="C572" s="3"/>
      <c r="D572" s="3"/>
      <c r="E572" s="8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3"/>
      <c r="C573" s="3"/>
      <c r="D573" s="3"/>
      <c r="E573" s="8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3"/>
      <c r="C574" s="3"/>
      <c r="D574" s="3"/>
      <c r="E574" s="8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3"/>
      <c r="C575" s="3"/>
      <c r="D575" s="3"/>
      <c r="E575" s="8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3"/>
      <c r="C576" s="3"/>
      <c r="D576" s="3"/>
      <c r="E576" s="8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3"/>
      <c r="C577" s="3"/>
      <c r="D577" s="3"/>
      <c r="E577" s="8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3"/>
      <c r="C578" s="3"/>
      <c r="D578" s="3"/>
      <c r="E578" s="8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3"/>
      <c r="C579" s="3"/>
      <c r="D579" s="3"/>
      <c r="E579" s="8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3"/>
      <c r="C580" s="3"/>
      <c r="D580" s="3"/>
      <c r="E580" s="8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3"/>
      <c r="C581" s="3"/>
      <c r="D581" s="3"/>
      <c r="E581" s="8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3"/>
      <c r="C582" s="3"/>
      <c r="D582" s="3"/>
      <c r="E582" s="8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3"/>
      <c r="C583" s="3"/>
      <c r="D583" s="3"/>
      <c r="E583" s="8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3"/>
      <c r="C584" s="3"/>
      <c r="D584" s="3"/>
      <c r="E584" s="8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3"/>
      <c r="C585" s="3"/>
      <c r="D585" s="3"/>
      <c r="E585" s="8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3"/>
      <c r="C586" s="3"/>
      <c r="D586" s="3"/>
      <c r="E586" s="8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3"/>
      <c r="C587" s="3"/>
      <c r="D587" s="3"/>
      <c r="E587" s="8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3"/>
      <c r="C588" s="3"/>
      <c r="D588" s="3"/>
      <c r="E588" s="8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3"/>
      <c r="C589" s="3"/>
      <c r="D589" s="3"/>
      <c r="E589" s="8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3"/>
      <c r="C590" s="3"/>
      <c r="D590" s="3"/>
      <c r="E590" s="8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3"/>
      <c r="C591" s="3"/>
      <c r="D591" s="3"/>
      <c r="E591" s="8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3"/>
      <c r="C592" s="3"/>
      <c r="D592" s="3"/>
      <c r="E592" s="8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3"/>
      <c r="C593" s="3"/>
      <c r="D593" s="3"/>
      <c r="E593" s="8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3"/>
      <c r="C594" s="3"/>
      <c r="D594" s="3"/>
      <c r="E594" s="8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3"/>
      <c r="C595" s="3"/>
      <c r="D595" s="3"/>
      <c r="E595" s="8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3"/>
      <c r="C596" s="3"/>
      <c r="D596" s="3"/>
      <c r="E596" s="8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3"/>
      <c r="C597" s="3"/>
      <c r="D597" s="3"/>
      <c r="E597" s="8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3"/>
      <c r="C598" s="3"/>
      <c r="D598" s="3"/>
      <c r="E598" s="8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3"/>
      <c r="C599" s="3"/>
      <c r="D599" s="3"/>
      <c r="E599" s="8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3"/>
      <c r="C600" s="3"/>
      <c r="D600" s="3"/>
      <c r="E600" s="8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3"/>
      <c r="C601" s="3"/>
      <c r="D601" s="3"/>
      <c r="E601" s="8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3"/>
      <c r="C602" s="3"/>
      <c r="D602" s="3"/>
      <c r="E602" s="8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3"/>
      <c r="C603" s="3"/>
      <c r="D603" s="3"/>
      <c r="E603" s="8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3"/>
      <c r="C604" s="3"/>
      <c r="D604" s="3"/>
      <c r="E604" s="8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3"/>
      <c r="C605" s="3"/>
      <c r="D605" s="3"/>
      <c r="E605" s="8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3"/>
      <c r="C606" s="3"/>
      <c r="D606" s="3"/>
      <c r="E606" s="8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3"/>
      <c r="C607" s="3"/>
      <c r="D607" s="3"/>
      <c r="E607" s="8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3"/>
      <c r="C608" s="3"/>
      <c r="D608" s="3"/>
      <c r="E608" s="8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3"/>
      <c r="C609" s="3"/>
      <c r="D609" s="3"/>
      <c r="E609" s="8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3"/>
      <c r="C610" s="3"/>
      <c r="D610" s="3"/>
      <c r="E610" s="8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3"/>
      <c r="C611" s="3"/>
      <c r="D611" s="3"/>
      <c r="E611" s="8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3"/>
      <c r="C612" s="3"/>
      <c r="D612" s="3"/>
      <c r="E612" s="8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3"/>
      <c r="C613" s="3"/>
      <c r="D613" s="3"/>
      <c r="E613" s="8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3"/>
      <c r="C614" s="3"/>
      <c r="D614" s="3"/>
      <c r="E614" s="8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3"/>
      <c r="C615" s="3"/>
      <c r="D615" s="3"/>
      <c r="E615" s="8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3"/>
      <c r="C616" s="3"/>
      <c r="D616" s="3"/>
      <c r="E616" s="8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3"/>
      <c r="C617" s="3"/>
      <c r="D617" s="3"/>
      <c r="E617" s="8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3"/>
      <c r="C618" s="3"/>
      <c r="D618" s="3"/>
      <c r="E618" s="8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3"/>
      <c r="C619" s="3"/>
      <c r="D619" s="3"/>
      <c r="E619" s="8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3"/>
      <c r="C620" s="3"/>
      <c r="D620" s="3"/>
      <c r="E620" s="8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3"/>
      <c r="C621" s="3"/>
      <c r="D621" s="3"/>
      <c r="E621" s="8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3"/>
      <c r="C622" s="3"/>
      <c r="D622" s="3"/>
      <c r="E622" s="8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3"/>
      <c r="C623" s="3"/>
      <c r="D623" s="3"/>
      <c r="E623" s="8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3"/>
      <c r="C624" s="3"/>
      <c r="D624" s="3"/>
      <c r="E624" s="8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3"/>
      <c r="C625" s="3"/>
      <c r="D625" s="3"/>
      <c r="E625" s="8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3"/>
      <c r="C626" s="3"/>
      <c r="D626" s="3"/>
      <c r="E626" s="8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3"/>
      <c r="C627" s="3"/>
      <c r="D627" s="3"/>
      <c r="E627" s="8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3"/>
      <c r="C628" s="3"/>
      <c r="D628" s="3"/>
      <c r="E628" s="8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3"/>
      <c r="C629" s="3"/>
      <c r="D629" s="3"/>
      <c r="E629" s="8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3"/>
      <c r="C630" s="3"/>
      <c r="D630" s="3"/>
      <c r="E630" s="8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3"/>
      <c r="C631" s="3"/>
      <c r="D631" s="3"/>
      <c r="E631" s="8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3"/>
      <c r="C632" s="3"/>
      <c r="D632" s="3"/>
      <c r="E632" s="8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3"/>
      <c r="C633" s="3"/>
      <c r="D633" s="3"/>
      <c r="E633" s="8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3"/>
      <c r="C634" s="3"/>
      <c r="D634" s="3"/>
      <c r="E634" s="8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3"/>
      <c r="C635" s="3"/>
      <c r="D635" s="3"/>
      <c r="E635" s="8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3"/>
      <c r="C636" s="3"/>
      <c r="D636" s="3"/>
      <c r="E636" s="8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3"/>
      <c r="C637" s="3"/>
      <c r="D637" s="3"/>
      <c r="E637" s="8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3"/>
      <c r="C638" s="3"/>
      <c r="D638" s="3"/>
      <c r="E638" s="8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3"/>
      <c r="C639" s="3"/>
      <c r="D639" s="3"/>
      <c r="E639" s="8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3"/>
      <c r="C640" s="3"/>
      <c r="D640" s="3"/>
      <c r="E640" s="8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3"/>
      <c r="C641" s="3"/>
      <c r="D641" s="3"/>
      <c r="E641" s="8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3"/>
      <c r="C642" s="3"/>
      <c r="D642" s="3"/>
      <c r="E642" s="8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3"/>
      <c r="C643" s="3"/>
      <c r="D643" s="3"/>
      <c r="E643" s="8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3"/>
      <c r="C644" s="3"/>
      <c r="D644" s="3"/>
      <c r="E644" s="8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3"/>
      <c r="C645" s="3"/>
      <c r="D645" s="3"/>
      <c r="E645" s="8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3"/>
      <c r="C646" s="3"/>
      <c r="D646" s="3"/>
      <c r="E646" s="8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3"/>
      <c r="C647" s="3"/>
      <c r="D647" s="3"/>
      <c r="E647" s="8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3"/>
      <c r="C648" s="3"/>
      <c r="D648" s="3"/>
      <c r="E648" s="8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3"/>
      <c r="C649" s="3"/>
      <c r="D649" s="3"/>
      <c r="E649" s="8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3"/>
      <c r="C650" s="3"/>
      <c r="D650" s="3"/>
      <c r="E650" s="8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3"/>
      <c r="C651" s="3"/>
      <c r="D651" s="3"/>
      <c r="E651" s="8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3"/>
      <c r="C652" s="3"/>
      <c r="D652" s="3"/>
      <c r="E652" s="8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3"/>
      <c r="C653" s="3"/>
      <c r="D653" s="3"/>
      <c r="E653" s="8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3"/>
      <c r="C654" s="3"/>
      <c r="D654" s="3"/>
      <c r="E654" s="8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3"/>
      <c r="C655" s="3"/>
      <c r="D655" s="3"/>
      <c r="E655" s="8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3"/>
      <c r="C656" s="3"/>
      <c r="D656" s="3"/>
      <c r="E656" s="8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3"/>
      <c r="C657" s="3"/>
      <c r="D657" s="3"/>
      <c r="E657" s="8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3"/>
      <c r="C658" s="3"/>
      <c r="D658" s="3"/>
      <c r="E658" s="8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3"/>
      <c r="C659" s="3"/>
      <c r="D659" s="3"/>
      <c r="E659" s="8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3"/>
      <c r="C660" s="3"/>
      <c r="D660" s="3"/>
      <c r="E660" s="8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3"/>
      <c r="C661" s="3"/>
      <c r="D661" s="3"/>
      <c r="E661" s="8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3"/>
      <c r="C662" s="3"/>
      <c r="D662" s="3"/>
      <c r="E662" s="8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3"/>
      <c r="C663" s="3"/>
      <c r="D663" s="3"/>
      <c r="E663" s="8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3"/>
      <c r="C664" s="3"/>
      <c r="D664" s="3"/>
      <c r="E664" s="8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3"/>
      <c r="C665" s="3"/>
      <c r="D665" s="3"/>
      <c r="E665" s="8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3"/>
      <c r="C666" s="3"/>
      <c r="D666" s="3"/>
      <c r="E666" s="8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3"/>
      <c r="C667" s="3"/>
      <c r="D667" s="3"/>
      <c r="E667" s="8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3"/>
      <c r="C668" s="3"/>
      <c r="D668" s="3"/>
      <c r="E668" s="8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3"/>
      <c r="C669" s="3"/>
      <c r="D669" s="3"/>
      <c r="E669" s="8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3"/>
      <c r="C670" s="3"/>
      <c r="D670" s="3"/>
      <c r="E670" s="8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3"/>
      <c r="C671" s="3"/>
      <c r="D671" s="3"/>
      <c r="E671" s="8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3"/>
      <c r="C672" s="3"/>
      <c r="D672" s="3"/>
      <c r="E672" s="8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3"/>
      <c r="C673" s="3"/>
      <c r="D673" s="3"/>
      <c r="E673" s="8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3"/>
      <c r="C674" s="3"/>
      <c r="D674" s="3"/>
      <c r="E674" s="8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3"/>
      <c r="C675" s="3"/>
      <c r="D675" s="3"/>
      <c r="E675" s="8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3"/>
      <c r="C676" s="3"/>
      <c r="D676" s="3"/>
      <c r="E676" s="8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3"/>
      <c r="C677" s="3"/>
      <c r="D677" s="3"/>
      <c r="E677" s="8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3"/>
      <c r="C678" s="3"/>
      <c r="D678" s="3"/>
      <c r="E678" s="8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3"/>
      <c r="C679" s="3"/>
      <c r="D679" s="3"/>
      <c r="E679" s="8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3"/>
      <c r="C680" s="3"/>
      <c r="D680" s="3"/>
      <c r="E680" s="8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3"/>
      <c r="C681" s="3"/>
      <c r="D681" s="3"/>
      <c r="E681" s="8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3"/>
      <c r="C682" s="3"/>
      <c r="D682" s="3"/>
      <c r="E682" s="8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3"/>
      <c r="C683" s="3"/>
      <c r="D683" s="3"/>
      <c r="E683" s="8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3"/>
      <c r="C684" s="3"/>
      <c r="D684" s="3"/>
      <c r="E684" s="8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3"/>
      <c r="C685" s="3"/>
      <c r="D685" s="3"/>
      <c r="E685" s="8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3"/>
      <c r="C686" s="3"/>
      <c r="D686" s="3"/>
      <c r="E686" s="8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3"/>
      <c r="C687" s="3"/>
      <c r="D687" s="3"/>
      <c r="E687" s="8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3"/>
      <c r="C688" s="3"/>
      <c r="D688" s="3"/>
      <c r="E688" s="8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3"/>
      <c r="C689" s="3"/>
      <c r="D689" s="3"/>
      <c r="E689" s="8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3"/>
      <c r="C690" s="3"/>
      <c r="D690" s="3"/>
      <c r="E690" s="8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3"/>
      <c r="C691" s="3"/>
      <c r="D691" s="3"/>
      <c r="E691" s="8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3"/>
      <c r="C692" s="3"/>
      <c r="D692" s="3"/>
      <c r="E692" s="8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3"/>
      <c r="C693" s="3"/>
      <c r="D693" s="3"/>
      <c r="E693" s="8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3"/>
      <c r="C694" s="3"/>
      <c r="D694" s="3"/>
      <c r="E694" s="8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3"/>
      <c r="C695" s="3"/>
      <c r="D695" s="3"/>
      <c r="E695" s="8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3"/>
      <c r="C696" s="3"/>
      <c r="D696" s="3"/>
      <c r="E696" s="8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3"/>
      <c r="C697" s="3"/>
      <c r="D697" s="3"/>
      <c r="E697" s="8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3"/>
      <c r="C698" s="3"/>
      <c r="D698" s="3"/>
      <c r="E698" s="8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3"/>
      <c r="C699" s="3"/>
      <c r="D699" s="3"/>
      <c r="E699" s="8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3"/>
      <c r="C700" s="3"/>
      <c r="D700" s="3"/>
      <c r="E700" s="8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3"/>
      <c r="C701" s="3"/>
      <c r="D701" s="3"/>
      <c r="E701" s="8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3"/>
      <c r="C702" s="3"/>
      <c r="D702" s="3"/>
      <c r="E702" s="8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3"/>
      <c r="C703" s="3"/>
      <c r="D703" s="3"/>
      <c r="E703" s="8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3"/>
      <c r="C704" s="3"/>
      <c r="D704" s="3"/>
      <c r="E704" s="8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3"/>
      <c r="C705" s="3"/>
      <c r="D705" s="3"/>
      <c r="E705" s="8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3"/>
      <c r="C706" s="3"/>
      <c r="D706" s="3"/>
      <c r="E706" s="8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3"/>
      <c r="C707" s="3"/>
      <c r="D707" s="3"/>
      <c r="E707" s="8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3"/>
      <c r="C708" s="3"/>
      <c r="D708" s="3"/>
      <c r="E708" s="8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3"/>
      <c r="C709" s="3"/>
      <c r="D709" s="3"/>
      <c r="E709" s="8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3"/>
      <c r="C710" s="3"/>
      <c r="D710" s="3"/>
      <c r="E710" s="8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3"/>
      <c r="C711" s="3"/>
      <c r="D711" s="3"/>
      <c r="E711" s="8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3"/>
      <c r="C712" s="3"/>
      <c r="D712" s="3"/>
      <c r="E712" s="8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3"/>
      <c r="C713" s="3"/>
      <c r="D713" s="3"/>
      <c r="E713" s="8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3"/>
      <c r="C714" s="3"/>
      <c r="D714" s="3"/>
      <c r="E714" s="8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3"/>
      <c r="C715" s="3"/>
      <c r="D715" s="3"/>
      <c r="E715" s="8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3"/>
      <c r="C716" s="3"/>
      <c r="D716" s="3"/>
      <c r="E716" s="8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3"/>
      <c r="C717" s="3"/>
      <c r="D717" s="3"/>
      <c r="E717" s="8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3"/>
      <c r="C718" s="3"/>
      <c r="D718" s="3"/>
      <c r="E718" s="8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3"/>
      <c r="C719" s="3"/>
      <c r="D719" s="3"/>
      <c r="E719" s="8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3"/>
      <c r="C720" s="3"/>
      <c r="D720" s="3"/>
      <c r="E720" s="8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3"/>
      <c r="C721" s="3"/>
      <c r="D721" s="3"/>
      <c r="E721" s="8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3"/>
      <c r="C722" s="3"/>
      <c r="D722" s="3"/>
      <c r="E722" s="8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3"/>
      <c r="C723" s="3"/>
      <c r="D723" s="3"/>
      <c r="E723" s="8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3"/>
      <c r="C724" s="3"/>
      <c r="D724" s="3"/>
      <c r="E724" s="8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3"/>
      <c r="C725" s="3"/>
      <c r="D725" s="3"/>
      <c r="E725" s="8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3"/>
      <c r="C726" s="3"/>
      <c r="D726" s="3"/>
      <c r="E726" s="8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3"/>
      <c r="C727" s="3"/>
      <c r="D727" s="3"/>
      <c r="E727" s="8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3"/>
      <c r="C728" s="3"/>
      <c r="D728" s="3"/>
      <c r="E728" s="8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3"/>
      <c r="C729" s="3"/>
      <c r="D729" s="3"/>
      <c r="E729" s="8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3"/>
      <c r="C730" s="3"/>
      <c r="D730" s="3"/>
      <c r="E730" s="8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3"/>
      <c r="C731" s="3"/>
      <c r="D731" s="3"/>
      <c r="E731" s="8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3"/>
      <c r="C732" s="3"/>
      <c r="D732" s="3"/>
      <c r="E732" s="8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3"/>
      <c r="C733" s="3"/>
      <c r="D733" s="3"/>
      <c r="E733" s="8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3"/>
      <c r="C734" s="3"/>
      <c r="D734" s="3"/>
      <c r="E734" s="8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3"/>
      <c r="C735" s="3"/>
      <c r="D735" s="3"/>
      <c r="E735" s="8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3"/>
      <c r="C736" s="3"/>
      <c r="D736" s="3"/>
      <c r="E736" s="8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3"/>
      <c r="C737" s="3"/>
      <c r="D737" s="3"/>
      <c r="E737" s="8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3"/>
      <c r="C738" s="3"/>
      <c r="D738" s="3"/>
      <c r="E738" s="8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3"/>
      <c r="C739" s="3"/>
      <c r="D739" s="3"/>
      <c r="E739" s="8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3"/>
      <c r="C740" s="3"/>
      <c r="D740" s="3"/>
      <c r="E740" s="8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3"/>
      <c r="C741" s="3"/>
      <c r="D741" s="3"/>
      <c r="E741" s="8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3"/>
      <c r="C742" s="3"/>
      <c r="D742" s="3"/>
      <c r="E742" s="8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3"/>
      <c r="C743" s="3"/>
      <c r="D743" s="3"/>
      <c r="E743" s="8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3"/>
      <c r="C744" s="3"/>
      <c r="D744" s="3"/>
      <c r="E744" s="8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3"/>
      <c r="C745" s="3"/>
      <c r="D745" s="3"/>
      <c r="E745" s="8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3"/>
      <c r="C746" s="3"/>
      <c r="D746" s="3"/>
      <c r="E746" s="8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3"/>
      <c r="C747" s="3"/>
      <c r="D747" s="3"/>
      <c r="E747" s="8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3"/>
      <c r="C748" s="3"/>
      <c r="D748" s="3"/>
      <c r="E748" s="8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3"/>
      <c r="C749" s="3"/>
      <c r="D749" s="3"/>
      <c r="E749" s="8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3"/>
      <c r="C750" s="3"/>
      <c r="D750" s="3"/>
      <c r="E750" s="8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3"/>
      <c r="C751" s="3"/>
      <c r="D751" s="3"/>
      <c r="E751" s="8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3"/>
      <c r="C752" s="3"/>
      <c r="D752" s="3"/>
      <c r="E752" s="8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3"/>
      <c r="C753" s="3"/>
      <c r="D753" s="3"/>
      <c r="E753" s="8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3"/>
      <c r="C754" s="3"/>
      <c r="D754" s="3"/>
      <c r="E754" s="8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3"/>
      <c r="C755" s="3"/>
      <c r="D755" s="3"/>
      <c r="E755" s="8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3"/>
      <c r="C756" s="3"/>
      <c r="D756" s="3"/>
      <c r="E756" s="8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3"/>
      <c r="C757" s="3"/>
      <c r="D757" s="3"/>
      <c r="E757" s="8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3"/>
      <c r="C758" s="3"/>
      <c r="D758" s="3"/>
      <c r="E758" s="8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3"/>
      <c r="C759" s="3"/>
      <c r="D759" s="3"/>
      <c r="E759" s="8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3"/>
      <c r="C760" s="3"/>
      <c r="D760" s="3"/>
      <c r="E760" s="8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3"/>
      <c r="C761" s="3"/>
      <c r="D761" s="3"/>
      <c r="E761" s="8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3"/>
      <c r="C762" s="3"/>
      <c r="D762" s="3"/>
      <c r="E762" s="8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3"/>
      <c r="C763" s="3"/>
      <c r="D763" s="3"/>
      <c r="E763" s="8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3"/>
      <c r="C764" s="3"/>
      <c r="D764" s="3"/>
      <c r="E764" s="8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3"/>
      <c r="C765" s="3"/>
      <c r="D765" s="3"/>
      <c r="E765" s="8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3"/>
      <c r="C766" s="3"/>
      <c r="D766" s="3"/>
      <c r="E766" s="8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3"/>
      <c r="C767" s="3"/>
      <c r="D767" s="3"/>
      <c r="E767" s="8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3"/>
      <c r="C768" s="3"/>
      <c r="D768" s="3"/>
      <c r="E768" s="8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3"/>
      <c r="C769" s="3"/>
      <c r="D769" s="3"/>
      <c r="E769" s="8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3"/>
      <c r="C770" s="3"/>
      <c r="D770" s="3"/>
      <c r="E770" s="8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3"/>
      <c r="C771" s="3"/>
      <c r="D771" s="3"/>
      <c r="E771" s="8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3"/>
      <c r="C772" s="3"/>
      <c r="D772" s="3"/>
      <c r="E772" s="8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3"/>
      <c r="C773" s="3"/>
      <c r="D773" s="3"/>
      <c r="E773" s="8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3"/>
      <c r="C774" s="3"/>
      <c r="D774" s="3"/>
      <c r="E774" s="8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3"/>
      <c r="C775" s="3"/>
      <c r="D775" s="3"/>
      <c r="E775" s="8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3"/>
      <c r="C776" s="3"/>
      <c r="D776" s="3"/>
      <c r="E776" s="8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3"/>
      <c r="C777" s="3"/>
      <c r="D777" s="3"/>
      <c r="E777" s="8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3"/>
      <c r="C778" s="3"/>
      <c r="D778" s="3"/>
      <c r="E778" s="8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3"/>
      <c r="C779" s="3"/>
      <c r="D779" s="3"/>
      <c r="E779" s="8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3"/>
      <c r="C780" s="3"/>
      <c r="D780" s="3"/>
      <c r="E780" s="8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3"/>
      <c r="C781" s="3"/>
      <c r="D781" s="3"/>
      <c r="E781" s="8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3"/>
      <c r="C782" s="3"/>
      <c r="D782" s="3"/>
      <c r="E782" s="8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3"/>
      <c r="C783" s="3"/>
      <c r="D783" s="3"/>
      <c r="E783" s="8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3"/>
      <c r="C784" s="3"/>
      <c r="D784" s="3"/>
      <c r="E784" s="8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3"/>
      <c r="C785" s="3"/>
      <c r="D785" s="3"/>
      <c r="E785" s="8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3"/>
      <c r="C786" s="3"/>
      <c r="D786" s="3"/>
      <c r="E786" s="8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3"/>
      <c r="C787" s="3"/>
      <c r="D787" s="3"/>
      <c r="E787" s="8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3"/>
      <c r="C788" s="3"/>
      <c r="D788" s="3"/>
      <c r="E788" s="8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3"/>
      <c r="C789" s="3"/>
      <c r="D789" s="3"/>
      <c r="E789" s="8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3"/>
      <c r="C790" s="3"/>
      <c r="D790" s="3"/>
      <c r="E790" s="8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3"/>
      <c r="C791" s="3"/>
      <c r="D791" s="3"/>
      <c r="E791" s="8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3"/>
      <c r="C792" s="3"/>
      <c r="D792" s="3"/>
      <c r="E792" s="8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3"/>
      <c r="C793" s="3"/>
      <c r="D793" s="3"/>
      <c r="E793" s="8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3"/>
      <c r="C794" s="3"/>
      <c r="D794" s="3"/>
      <c r="E794" s="8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3"/>
      <c r="C795" s="3"/>
      <c r="D795" s="3"/>
      <c r="E795" s="8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3"/>
      <c r="C796" s="3"/>
      <c r="D796" s="3"/>
      <c r="E796" s="8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3"/>
      <c r="C797" s="3"/>
      <c r="D797" s="3"/>
      <c r="E797" s="8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3"/>
      <c r="C798" s="3"/>
      <c r="D798" s="3"/>
      <c r="E798" s="8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3"/>
      <c r="C799" s="3"/>
      <c r="D799" s="3"/>
      <c r="E799" s="8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3"/>
      <c r="C800" s="3"/>
      <c r="D800" s="3"/>
      <c r="E800" s="8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3"/>
      <c r="C801" s="3"/>
      <c r="D801" s="3"/>
      <c r="E801" s="8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3"/>
      <c r="C802" s="3"/>
      <c r="D802" s="3"/>
      <c r="E802" s="8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3"/>
      <c r="C803" s="3"/>
      <c r="D803" s="3"/>
      <c r="E803" s="8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3"/>
      <c r="C804" s="3"/>
      <c r="D804" s="3"/>
      <c r="E804" s="8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3"/>
      <c r="C805" s="3"/>
      <c r="D805" s="3"/>
      <c r="E805" s="8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3"/>
      <c r="C806" s="3"/>
      <c r="D806" s="3"/>
      <c r="E806" s="8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3"/>
      <c r="C807" s="3"/>
      <c r="D807" s="3"/>
      <c r="E807" s="8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3"/>
      <c r="C808" s="3"/>
      <c r="D808" s="3"/>
      <c r="E808" s="8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3"/>
      <c r="C809" s="3"/>
      <c r="D809" s="3"/>
      <c r="E809" s="8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3"/>
      <c r="C810" s="3"/>
      <c r="D810" s="3"/>
      <c r="E810" s="8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3"/>
      <c r="C811" s="3"/>
      <c r="D811" s="3"/>
      <c r="E811" s="8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3"/>
      <c r="C812" s="3"/>
      <c r="D812" s="3"/>
      <c r="E812" s="8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3"/>
      <c r="C813" s="3"/>
      <c r="D813" s="3"/>
      <c r="E813" s="8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3"/>
      <c r="C814" s="3"/>
      <c r="D814" s="3"/>
      <c r="E814" s="8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3"/>
      <c r="C815" s="3"/>
      <c r="D815" s="3"/>
      <c r="E815" s="8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3"/>
      <c r="C816" s="3"/>
      <c r="D816" s="3"/>
      <c r="E816" s="8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3"/>
      <c r="C817" s="3"/>
      <c r="D817" s="3"/>
      <c r="E817" s="8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3"/>
      <c r="C818" s="3"/>
      <c r="D818" s="3"/>
      <c r="E818" s="8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3"/>
      <c r="C819" s="3"/>
      <c r="D819" s="3"/>
      <c r="E819" s="8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3"/>
      <c r="C820" s="3"/>
      <c r="D820" s="3"/>
      <c r="E820" s="8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3"/>
      <c r="C821" s="3"/>
      <c r="D821" s="3"/>
      <c r="E821" s="8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3"/>
      <c r="C822" s="3"/>
      <c r="D822" s="3"/>
      <c r="E822" s="8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3"/>
      <c r="C823" s="3"/>
      <c r="D823" s="3"/>
      <c r="E823" s="8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3"/>
      <c r="C824" s="3"/>
      <c r="D824" s="3"/>
      <c r="E824" s="8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3"/>
      <c r="C825" s="3"/>
      <c r="D825" s="3"/>
      <c r="E825" s="8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3"/>
      <c r="C826" s="3"/>
      <c r="D826" s="3"/>
      <c r="E826" s="8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3"/>
      <c r="C827" s="3"/>
      <c r="D827" s="3"/>
      <c r="E827" s="8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3"/>
      <c r="C828" s="3"/>
      <c r="D828" s="3"/>
      <c r="E828" s="8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3"/>
      <c r="C829" s="3"/>
      <c r="D829" s="3"/>
      <c r="E829" s="8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3"/>
      <c r="C830" s="3"/>
      <c r="D830" s="3"/>
      <c r="E830" s="8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3"/>
      <c r="C831" s="3"/>
      <c r="D831" s="3"/>
      <c r="E831" s="8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3"/>
      <c r="C832" s="3"/>
      <c r="D832" s="3"/>
      <c r="E832" s="8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3"/>
      <c r="C833" s="3"/>
      <c r="D833" s="3"/>
      <c r="E833" s="8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3"/>
      <c r="C834" s="3"/>
      <c r="D834" s="3"/>
      <c r="E834" s="8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3"/>
      <c r="C835" s="3"/>
      <c r="D835" s="3"/>
      <c r="E835" s="8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3"/>
      <c r="C836" s="3"/>
      <c r="D836" s="3"/>
      <c r="E836" s="8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3"/>
      <c r="C837" s="3"/>
      <c r="D837" s="3"/>
      <c r="E837" s="8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3"/>
      <c r="C838" s="3"/>
      <c r="D838" s="3"/>
      <c r="E838" s="8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3"/>
      <c r="C839" s="3"/>
      <c r="D839" s="3"/>
      <c r="E839" s="8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3"/>
      <c r="C840" s="3"/>
      <c r="D840" s="3"/>
      <c r="E840" s="8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3"/>
      <c r="C841" s="3"/>
      <c r="D841" s="3"/>
      <c r="E841" s="8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3"/>
      <c r="C842" s="3"/>
      <c r="D842" s="3"/>
      <c r="E842" s="8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3"/>
      <c r="C843" s="3"/>
      <c r="D843" s="3"/>
      <c r="E843" s="8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3"/>
      <c r="C844" s="3"/>
      <c r="D844" s="3"/>
      <c r="E844" s="8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3"/>
      <c r="C845" s="3"/>
      <c r="D845" s="3"/>
      <c r="E845" s="8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3"/>
      <c r="C846" s="3"/>
      <c r="D846" s="3"/>
      <c r="E846" s="8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3"/>
      <c r="C847" s="3"/>
      <c r="D847" s="3"/>
      <c r="E847" s="8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3"/>
      <c r="C848" s="3"/>
      <c r="D848" s="3"/>
      <c r="E848" s="8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3"/>
      <c r="C849" s="3"/>
      <c r="D849" s="3"/>
      <c r="E849" s="8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3"/>
      <c r="C850" s="3"/>
      <c r="D850" s="3"/>
      <c r="E850" s="8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3"/>
      <c r="C851" s="3"/>
      <c r="D851" s="3"/>
      <c r="E851" s="8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3"/>
      <c r="C852" s="3"/>
      <c r="D852" s="3"/>
      <c r="E852" s="8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3"/>
      <c r="C853" s="3"/>
      <c r="D853" s="3"/>
      <c r="E853" s="8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3"/>
      <c r="C854" s="3"/>
      <c r="D854" s="3"/>
      <c r="E854" s="8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3"/>
      <c r="C855" s="3"/>
      <c r="D855" s="3"/>
      <c r="E855" s="8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3"/>
      <c r="C856" s="3"/>
      <c r="D856" s="3"/>
      <c r="E856" s="8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3"/>
      <c r="C857" s="3"/>
      <c r="D857" s="3"/>
      <c r="E857" s="8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3"/>
      <c r="C858" s="3"/>
      <c r="D858" s="3"/>
      <c r="E858" s="8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3"/>
      <c r="C859" s="3"/>
      <c r="D859" s="3"/>
      <c r="E859" s="8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3"/>
      <c r="C860" s="3"/>
      <c r="D860" s="3"/>
      <c r="E860" s="8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3"/>
      <c r="C861" s="3"/>
      <c r="D861" s="3"/>
      <c r="E861" s="8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3"/>
      <c r="C862" s="3"/>
      <c r="D862" s="3"/>
      <c r="E862" s="8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3"/>
      <c r="C863" s="3"/>
      <c r="D863" s="3"/>
      <c r="E863" s="8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3"/>
      <c r="C864" s="3"/>
      <c r="D864" s="3"/>
      <c r="E864" s="8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3"/>
      <c r="C865" s="3"/>
      <c r="D865" s="3"/>
      <c r="E865" s="8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3"/>
      <c r="C866" s="3"/>
      <c r="D866" s="3"/>
      <c r="E866" s="8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3"/>
      <c r="C867" s="3"/>
      <c r="D867" s="3"/>
      <c r="E867" s="8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3"/>
      <c r="C868" s="3"/>
      <c r="D868" s="3"/>
      <c r="E868" s="8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3"/>
      <c r="C869" s="3"/>
      <c r="D869" s="3"/>
      <c r="E869" s="8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3"/>
      <c r="C870" s="3"/>
      <c r="D870" s="3"/>
      <c r="E870" s="8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3"/>
      <c r="C871" s="3"/>
      <c r="D871" s="3"/>
      <c r="E871" s="8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3"/>
      <c r="C872" s="3"/>
      <c r="D872" s="3"/>
      <c r="E872" s="8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3"/>
      <c r="C873" s="3"/>
      <c r="D873" s="3"/>
      <c r="E873" s="8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3"/>
      <c r="C874" s="3"/>
      <c r="D874" s="3"/>
      <c r="E874" s="8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3"/>
      <c r="C875" s="3"/>
      <c r="D875" s="3"/>
      <c r="E875" s="8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3"/>
      <c r="C876" s="3"/>
      <c r="D876" s="3"/>
      <c r="E876" s="8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3"/>
      <c r="C877" s="3"/>
      <c r="D877" s="3"/>
      <c r="E877" s="8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3"/>
      <c r="C878" s="3"/>
      <c r="D878" s="3"/>
      <c r="E878" s="8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3"/>
      <c r="C879" s="3"/>
      <c r="D879" s="3"/>
      <c r="E879" s="8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3"/>
      <c r="C880" s="3"/>
      <c r="D880" s="3"/>
      <c r="E880" s="8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3"/>
      <c r="C881" s="3"/>
      <c r="D881" s="3"/>
      <c r="E881" s="8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3"/>
      <c r="C882" s="3"/>
      <c r="D882" s="3"/>
      <c r="E882" s="8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3"/>
      <c r="C883" s="3"/>
      <c r="D883" s="3"/>
      <c r="E883" s="8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3"/>
      <c r="C884" s="3"/>
      <c r="D884" s="3"/>
      <c r="E884" s="8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3"/>
      <c r="C885" s="3"/>
      <c r="D885" s="3"/>
      <c r="E885" s="8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3"/>
      <c r="C886" s="3"/>
      <c r="D886" s="3"/>
      <c r="E886" s="8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3"/>
      <c r="C887" s="3"/>
      <c r="D887" s="3"/>
      <c r="E887" s="8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3"/>
      <c r="C888" s="3"/>
      <c r="D888" s="3"/>
      <c r="E888" s="8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3"/>
      <c r="C889" s="3"/>
      <c r="D889" s="3"/>
      <c r="E889" s="8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3"/>
      <c r="C890" s="3"/>
      <c r="D890" s="3"/>
      <c r="E890" s="8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3"/>
      <c r="C891" s="3"/>
      <c r="D891" s="3"/>
      <c r="E891" s="8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3"/>
      <c r="C892" s="3"/>
      <c r="D892" s="3"/>
      <c r="E892" s="8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3"/>
      <c r="C893" s="3"/>
      <c r="D893" s="3"/>
      <c r="E893" s="8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3"/>
      <c r="C894" s="3"/>
      <c r="D894" s="3"/>
      <c r="E894" s="8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3"/>
      <c r="C895" s="3"/>
      <c r="D895" s="3"/>
      <c r="E895" s="8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3"/>
      <c r="C896" s="3"/>
      <c r="D896" s="3"/>
      <c r="E896" s="8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3"/>
      <c r="C897" s="3"/>
      <c r="D897" s="3"/>
      <c r="E897" s="8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3"/>
      <c r="C898" s="3"/>
      <c r="D898" s="3"/>
      <c r="E898" s="8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3"/>
      <c r="C899" s="3"/>
      <c r="D899" s="3"/>
      <c r="E899" s="8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3"/>
      <c r="C900" s="3"/>
      <c r="D900" s="3"/>
      <c r="E900" s="8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3"/>
      <c r="C901" s="3"/>
      <c r="D901" s="3"/>
      <c r="E901" s="8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3"/>
      <c r="C902" s="3"/>
      <c r="D902" s="3"/>
      <c r="E902" s="8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3"/>
      <c r="C903" s="3"/>
      <c r="D903" s="3"/>
      <c r="E903" s="8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3"/>
      <c r="C904" s="3"/>
      <c r="D904" s="3"/>
      <c r="E904" s="8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3"/>
      <c r="C905" s="3"/>
      <c r="D905" s="3"/>
      <c r="E905" s="8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3"/>
      <c r="C906" s="3"/>
      <c r="D906" s="3"/>
      <c r="E906" s="8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3"/>
      <c r="C907" s="3"/>
      <c r="D907" s="3"/>
      <c r="E907" s="8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3"/>
      <c r="C908" s="3"/>
      <c r="D908" s="3"/>
      <c r="E908" s="8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3"/>
      <c r="C909" s="3"/>
      <c r="D909" s="3"/>
      <c r="E909" s="8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3"/>
      <c r="C910" s="3"/>
      <c r="D910" s="3"/>
      <c r="E910" s="8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3"/>
      <c r="C911" s="3"/>
      <c r="D911" s="3"/>
      <c r="E911" s="8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3"/>
      <c r="C912" s="3"/>
      <c r="D912" s="3"/>
      <c r="E912" s="8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3"/>
      <c r="C913" s="3"/>
      <c r="D913" s="3"/>
      <c r="E913" s="8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3"/>
      <c r="C914" s="3"/>
      <c r="D914" s="3"/>
      <c r="E914" s="8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3"/>
      <c r="C915" s="3"/>
      <c r="D915" s="3"/>
      <c r="E915" s="8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3"/>
      <c r="C916" s="3"/>
      <c r="D916" s="3"/>
      <c r="E916" s="8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3"/>
      <c r="C917" s="3"/>
      <c r="D917" s="3"/>
      <c r="E917" s="8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3"/>
      <c r="C918" s="3"/>
      <c r="D918" s="3"/>
      <c r="E918" s="8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3"/>
      <c r="C919" s="3"/>
      <c r="D919" s="3"/>
      <c r="E919" s="8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3"/>
      <c r="C920" s="3"/>
      <c r="D920" s="3"/>
      <c r="E920" s="8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3"/>
      <c r="C921" s="3"/>
      <c r="D921" s="3"/>
      <c r="E921" s="8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3"/>
      <c r="C922" s="3"/>
      <c r="D922" s="3"/>
      <c r="E922" s="8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3"/>
      <c r="C923" s="3"/>
      <c r="D923" s="3"/>
      <c r="E923" s="8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3"/>
      <c r="C924" s="3"/>
      <c r="D924" s="3"/>
      <c r="E924" s="8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3"/>
      <c r="C925" s="3"/>
      <c r="D925" s="3"/>
      <c r="E925" s="8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3"/>
      <c r="C926" s="3"/>
      <c r="D926" s="3"/>
      <c r="E926" s="8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3"/>
      <c r="C927" s="3"/>
      <c r="D927" s="3"/>
      <c r="E927" s="8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3"/>
      <c r="C928" s="3"/>
      <c r="D928" s="3"/>
      <c r="E928" s="8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3"/>
      <c r="C929" s="3"/>
      <c r="D929" s="3"/>
      <c r="E929" s="8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3"/>
      <c r="C930" s="3"/>
      <c r="D930" s="3"/>
      <c r="E930" s="8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3"/>
      <c r="C931" s="3"/>
      <c r="D931" s="3"/>
      <c r="E931" s="8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3"/>
      <c r="C932" s="3"/>
      <c r="D932" s="3"/>
      <c r="E932" s="8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3"/>
      <c r="C933" s="3"/>
      <c r="D933" s="3"/>
      <c r="E933" s="8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3"/>
      <c r="C934" s="3"/>
      <c r="D934" s="3"/>
      <c r="E934" s="8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3"/>
      <c r="C935" s="3"/>
      <c r="D935" s="3"/>
      <c r="E935" s="8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3"/>
      <c r="C936" s="3"/>
      <c r="D936" s="3"/>
      <c r="E936" s="8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3"/>
      <c r="C937" s="3"/>
      <c r="D937" s="3"/>
      <c r="E937" s="8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3"/>
      <c r="C938" s="3"/>
      <c r="D938" s="3"/>
      <c r="E938" s="8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3"/>
      <c r="C939" s="3"/>
      <c r="D939" s="3"/>
      <c r="E939" s="8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3"/>
      <c r="C940" s="3"/>
      <c r="D940" s="3"/>
      <c r="E940" s="8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3"/>
      <c r="C941" s="3"/>
      <c r="D941" s="3"/>
      <c r="E941" s="8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3"/>
      <c r="C942" s="3"/>
      <c r="D942" s="3"/>
      <c r="E942" s="8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3"/>
      <c r="C943" s="3"/>
      <c r="D943" s="3"/>
      <c r="E943" s="8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3"/>
      <c r="C944" s="3"/>
      <c r="D944" s="3"/>
      <c r="E944" s="8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3"/>
      <c r="C945" s="3"/>
      <c r="D945" s="3"/>
      <c r="E945" s="8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3"/>
      <c r="C946" s="3"/>
      <c r="D946" s="3"/>
      <c r="E946" s="8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3"/>
      <c r="C947" s="3"/>
      <c r="D947" s="3"/>
      <c r="E947" s="8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3"/>
      <c r="C948" s="3"/>
      <c r="D948" s="3"/>
      <c r="E948" s="8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3"/>
      <c r="C949" s="3"/>
      <c r="D949" s="3"/>
      <c r="E949" s="8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3"/>
      <c r="C950" s="3"/>
      <c r="D950" s="3"/>
      <c r="E950" s="8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3"/>
      <c r="C951" s="3"/>
      <c r="D951" s="3"/>
      <c r="E951" s="8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3"/>
      <c r="C952" s="3"/>
      <c r="D952" s="3"/>
      <c r="E952" s="8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3"/>
      <c r="C953" s="3"/>
      <c r="D953" s="3"/>
      <c r="E953" s="8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3"/>
      <c r="C954" s="3"/>
      <c r="D954" s="3"/>
      <c r="E954" s="8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3"/>
      <c r="C955" s="3"/>
      <c r="D955" s="3"/>
      <c r="E955" s="8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3"/>
      <c r="C956" s="3"/>
      <c r="D956" s="3"/>
      <c r="E956" s="8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3"/>
      <c r="C957" s="3"/>
      <c r="D957" s="3"/>
      <c r="E957" s="8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3"/>
      <c r="C958" s="3"/>
      <c r="D958" s="3"/>
      <c r="E958" s="8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3"/>
      <c r="C959" s="3"/>
      <c r="D959" s="3"/>
      <c r="E959" s="8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3"/>
      <c r="C960" s="3"/>
      <c r="D960" s="3"/>
      <c r="E960" s="8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3"/>
      <c r="C961" s="3"/>
      <c r="D961" s="3"/>
      <c r="E961" s="8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3"/>
      <c r="C962" s="3"/>
      <c r="D962" s="3"/>
      <c r="E962" s="8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3"/>
      <c r="C963" s="3"/>
      <c r="D963" s="3"/>
      <c r="E963" s="8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3"/>
      <c r="C964" s="3"/>
      <c r="D964" s="3"/>
      <c r="E964" s="8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3"/>
      <c r="C965" s="3"/>
      <c r="D965" s="3"/>
      <c r="E965" s="8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3"/>
      <c r="C966" s="3"/>
      <c r="D966" s="3"/>
      <c r="E966" s="8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3"/>
      <c r="C967" s="3"/>
      <c r="D967" s="3"/>
      <c r="E967" s="8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3"/>
      <c r="C968" s="3"/>
      <c r="D968" s="3"/>
      <c r="E968" s="8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3"/>
      <c r="C969" s="3"/>
      <c r="D969" s="3"/>
      <c r="E969" s="8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3"/>
      <c r="C970" s="3"/>
      <c r="D970" s="3"/>
      <c r="E970" s="8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3"/>
      <c r="C971" s="3"/>
      <c r="D971" s="3"/>
      <c r="E971" s="8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3"/>
      <c r="C972" s="3"/>
      <c r="D972" s="3"/>
      <c r="E972" s="8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3"/>
      <c r="C973" s="3"/>
      <c r="D973" s="3"/>
      <c r="E973" s="8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3"/>
      <c r="C974" s="3"/>
      <c r="D974" s="3"/>
      <c r="E974" s="8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3"/>
      <c r="B975" s="3"/>
      <c r="C975" s="3"/>
      <c r="D975" s="3"/>
      <c r="E975" s="8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3"/>
      <c r="B976" s="3"/>
      <c r="C976" s="3"/>
      <c r="D976" s="3"/>
      <c r="E976" s="8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3"/>
      <c r="B977" s="3"/>
      <c r="C977" s="3"/>
      <c r="D977" s="3"/>
      <c r="E977" s="8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3"/>
      <c r="B978" s="3"/>
      <c r="C978" s="3"/>
      <c r="D978" s="3"/>
      <c r="E978" s="8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3"/>
      <c r="B979" s="3"/>
      <c r="C979" s="3"/>
      <c r="D979" s="3"/>
      <c r="E979" s="8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3"/>
      <c r="B980" s="3"/>
      <c r="C980" s="3"/>
      <c r="D980" s="3"/>
      <c r="E980" s="8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3"/>
      <c r="B981" s="3"/>
      <c r="C981" s="3"/>
      <c r="D981" s="3"/>
      <c r="E981" s="8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3"/>
      <c r="B982" s="3"/>
      <c r="C982" s="3"/>
      <c r="D982" s="3"/>
      <c r="E982" s="8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A983" s="3"/>
      <c r="B983" s="3"/>
      <c r="C983" s="3"/>
      <c r="D983" s="3"/>
      <c r="E983" s="8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A984" s="3"/>
      <c r="B984" s="3"/>
      <c r="C984" s="3"/>
      <c r="D984" s="3"/>
      <c r="E984" s="8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A985" s="3"/>
      <c r="B985" s="3"/>
      <c r="C985" s="3"/>
      <c r="D985" s="3"/>
      <c r="E985" s="8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3"/>
      <c r="C986" s="3"/>
      <c r="D986" s="3"/>
      <c r="E986" s="8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3"/>
      <c r="C987" s="3"/>
      <c r="D987" s="3"/>
      <c r="E987" s="8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>
      <c r="A988" s="3"/>
      <c r="B988" s="3"/>
      <c r="C988" s="3"/>
      <c r="D988" s="3"/>
      <c r="E988" s="8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>
      <c r="A989" s="3"/>
      <c r="B989" s="3"/>
      <c r="C989" s="3"/>
      <c r="D989" s="3"/>
      <c r="E989" s="8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>
      <c r="A990" s="3"/>
      <c r="B990" s="3"/>
      <c r="C990" s="3"/>
      <c r="D990" s="3"/>
      <c r="E990" s="8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>
      <c r="A991" s="3"/>
      <c r="B991" s="3"/>
      <c r="C991" s="3"/>
      <c r="D991" s="3"/>
      <c r="E991" s="8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>
      <c r="A992" s="3"/>
      <c r="B992" s="3"/>
      <c r="C992" s="3"/>
      <c r="D992" s="3"/>
      <c r="E992" s="8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>
      <c r="A993" s="3"/>
      <c r="B993" s="3"/>
      <c r="C993" s="3"/>
      <c r="D993" s="3"/>
      <c r="E993" s="8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>
      <c r="A994" s="3"/>
      <c r="B994" s="3"/>
      <c r="C994" s="3"/>
      <c r="D994" s="3"/>
      <c r="E994" s="8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>
      <c r="A995" s="3"/>
      <c r="B995" s="3"/>
      <c r="C995" s="3"/>
      <c r="D995" s="3"/>
      <c r="E995" s="8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>
      <c r="A996" s="3"/>
      <c r="B996" s="3"/>
      <c r="C996" s="3"/>
      <c r="D996" s="3"/>
      <c r="E996" s="8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>
      <c r="A997" s="3"/>
      <c r="D997" s="3"/>
      <c r="E997" s="8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>
      <c r="A998" s="3"/>
      <c r="B998" s="3"/>
      <c r="C998" s="3"/>
      <c r="D998" s="3"/>
      <c r="E998" s="84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>
      <c r="A999" s="3"/>
      <c r="D999" s="3"/>
      <c r="E999" s="84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</sheetData>
  <drawing r:id="rId2"/>
  <legacyDrawing r:id="rId3"/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 t="s">
        <v>9</v>
      </c>
      <c r="B4" s="7">
        <f>SUM(B31,C31,D31)</f>
        <v>61956.15</v>
      </c>
      <c r="C4" s="7">
        <f>SUM(E31,F31,G31)</f>
        <v>68827.92564</v>
      </c>
      <c r="D4" s="8">
        <f t="shared" ref="D4:D6" si="1">SUM(B4:C4)</f>
        <v>130784.0756</v>
      </c>
      <c r="E4" s="7">
        <f>SUM(H31,I31,J31)</f>
        <v>79676.92742</v>
      </c>
      <c r="F4" s="7">
        <f>SUM(K31,L31,M31)</f>
        <v>92236.00311</v>
      </c>
      <c r="G4" s="7">
        <f>SUM(N31,O31,P31)</f>
        <v>106774.7031</v>
      </c>
      <c r="H4" s="7">
        <f>SUM(Q31,R31,S31)</f>
        <v>123605.0657</v>
      </c>
      <c r="I4" s="9">
        <f t="shared" ref="I4:I6" si="2">SUM(E4:H4)</f>
        <v>402292.6993</v>
      </c>
      <c r="J4" s="7">
        <f>SUM(T31,U31,V31)</f>
        <v>143088.3142</v>
      </c>
      <c r="K4" s="7">
        <f>SUM(W31,X31,Y31)</f>
        <v>165642.6097</v>
      </c>
      <c r="L4" s="9">
        <f t="shared" ref="L4:L5" si="3">SUM(B4,C4,E4,F4,G4,H4,J4,K4)</f>
        <v>841807.6988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</row>
    <row r="5">
      <c r="A5" s="6" t="s">
        <v>10</v>
      </c>
      <c r="B5" s="12">
        <f>SUM(B38,C38,D38)</f>
        <v>42558.75</v>
      </c>
      <c r="C5" s="12">
        <f>SUM(E38,F38,G38)</f>
        <v>49267.07297</v>
      </c>
      <c r="D5" s="8">
        <f t="shared" si="1"/>
        <v>91825.82297</v>
      </c>
      <c r="E5" s="13">
        <f>SUM(H38,I38,J38)</f>
        <v>57032.79535</v>
      </c>
      <c r="F5" s="13">
        <f>SUM(K38,L38,M38)</f>
        <v>66022.58971</v>
      </c>
      <c r="G5" s="13">
        <f>SUM(N38,O38,P38)</f>
        <v>76429.40042</v>
      </c>
      <c r="H5" s="13">
        <f>SUM(Q38,R38,S38)</f>
        <v>88476.58466</v>
      </c>
      <c r="I5" s="9">
        <f t="shared" si="2"/>
        <v>287961.3701</v>
      </c>
      <c r="J5" s="13">
        <f>SUM(T38,U38,V38)</f>
        <v>102422.7063</v>
      </c>
      <c r="K5" s="13">
        <f>SUM(W38,X38,Y38)</f>
        <v>118567.0854</v>
      </c>
      <c r="L5" s="9">
        <f t="shared" si="3"/>
        <v>600776.9848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</row>
    <row r="6">
      <c r="A6" s="14" t="s">
        <v>11</v>
      </c>
      <c r="B6" s="15">
        <f t="shared" ref="B6:C6" si="4">SUM(B4)</f>
        <v>61956.15</v>
      </c>
      <c r="C6" s="15">
        <f t="shared" si="4"/>
        <v>68827.92564</v>
      </c>
      <c r="D6" s="16">
        <f t="shared" si="1"/>
        <v>130784.0756</v>
      </c>
      <c r="E6" s="17">
        <f t="shared" ref="E6:H6" si="5">SUM(E4:E5)</f>
        <v>136709.7228</v>
      </c>
      <c r="F6" s="17">
        <f t="shared" si="5"/>
        <v>158258.5928</v>
      </c>
      <c r="G6" s="17">
        <f t="shared" si="5"/>
        <v>183204.1035</v>
      </c>
      <c r="H6" s="17">
        <f t="shared" si="5"/>
        <v>212081.6503</v>
      </c>
      <c r="I6" s="18">
        <f t="shared" si="2"/>
        <v>690254.0694</v>
      </c>
      <c r="J6" s="17">
        <f t="shared" ref="J6:K6" si="6">SUM(J4:J5)</f>
        <v>245511.0205</v>
      </c>
      <c r="K6" s="17">
        <f t="shared" si="6"/>
        <v>284209.6951</v>
      </c>
      <c r="L6" s="18">
        <f>SUM(I6:K6)</f>
        <v>1219974.785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A8" s="3"/>
      <c r="B8" s="3"/>
      <c r="C8" s="19"/>
      <c r="D8" s="3"/>
      <c r="E8" s="3"/>
      <c r="F8" s="20"/>
      <c r="G8" s="3"/>
      <c r="H8" s="3"/>
      <c r="I8" s="21"/>
      <c r="J8" s="21"/>
      <c r="K8" s="3"/>
      <c r="L8" s="21"/>
      <c r="M8" s="3"/>
      <c r="N8" s="21"/>
      <c r="O8" s="3"/>
      <c r="P8" s="3"/>
      <c r="Q8" s="2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>
      <c r="A9" s="3"/>
      <c r="B9" s="3"/>
      <c r="C9" s="3"/>
      <c r="D9" s="3"/>
      <c r="E9" s="3"/>
      <c r="F9" s="3"/>
      <c r="G9" s="3"/>
      <c r="H9" s="3"/>
      <c r="I9" s="2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22" t="s">
        <v>12</v>
      </c>
      <c r="B10" s="23" t="s">
        <v>13</v>
      </c>
      <c r="C10" s="24" t="s">
        <v>14</v>
      </c>
      <c r="D10" s="23" t="s">
        <v>15</v>
      </c>
      <c r="E10" s="23" t="s">
        <v>16</v>
      </c>
      <c r="F10" s="23" t="s">
        <v>17</v>
      </c>
      <c r="G10" s="23" t="s">
        <v>18</v>
      </c>
      <c r="H10" s="23" t="s">
        <v>19</v>
      </c>
      <c r="I10" s="23" t="s">
        <v>20</v>
      </c>
      <c r="J10" s="23" t="s">
        <v>21</v>
      </c>
      <c r="K10" s="23" t="s">
        <v>22</v>
      </c>
      <c r="L10" s="23" t="s">
        <v>23</v>
      </c>
      <c r="M10" s="23" t="s">
        <v>24</v>
      </c>
      <c r="N10" s="23" t="s">
        <v>25</v>
      </c>
      <c r="O10" s="23" t="s">
        <v>26</v>
      </c>
      <c r="P10" s="23" t="s">
        <v>27</v>
      </c>
      <c r="Q10" s="23" t="s">
        <v>28</v>
      </c>
      <c r="R10" s="23" t="s">
        <v>29</v>
      </c>
      <c r="S10" s="23" t="s">
        <v>30</v>
      </c>
      <c r="T10" s="23" t="s">
        <v>31</v>
      </c>
      <c r="U10" s="23" t="s">
        <v>32</v>
      </c>
      <c r="V10" s="23" t="s">
        <v>33</v>
      </c>
      <c r="W10" s="23" t="s">
        <v>34</v>
      </c>
      <c r="X10" s="23" t="s">
        <v>35</v>
      </c>
      <c r="Y10" s="23" t="s">
        <v>36</v>
      </c>
      <c r="Z10" s="23" t="s">
        <v>8</v>
      </c>
      <c r="AA10" s="3"/>
      <c r="AB10" s="3"/>
      <c r="AC10" s="3"/>
    </row>
    <row r="11">
      <c r="A11" s="25" t="s">
        <v>37</v>
      </c>
      <c r="B11" s="26"/>
      <c r="C11" s="26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3"/>
      <c r="AB11" s="3"/>
      <c r="AC11" s="3"/>
    </row>
    <row r="12">
      <c r="A12" s="29" t="s">
        <v>38</v>
      </c>
      <c r="B12" s="30">
        <v>25.0</v>
      </c>
      <c r="C12" s="31">
        <f t="shared" ref="C12:Y12" si="7">B12*1.05</f>
        <v>26.25</v>
      </c>
      <c r="D12" s="31">
        <f t="shared" si="7"/>
        <v>27.5625</v>
      </c>
      <c r="E12" s="31">
        <f t="shared" si="7"/>
        <v>28.940625</v>
      </c>
      <c r="F12" s="31">
        <f t="shared" si="7"/>
        <v>30.38765625</v>
      </c>
      <c r="G12" s="31">
        <f t="shared" si="7"/>
        <v>31.90703906</v>
      </c>
      <c r="H12" s="31">
        <f t="shared" si="7"/>
        <v>33.50239102</v>
      </c>
      <c r="I12" s="31">
        <f t="shared" si="7"/>
        <v>35.17751057</v>
      </c>
      <c r="J12" s="31">
        <f t="shared" si="7"/>
        <v>36.93638609</v>
      </c>
      <c r="K12" s="31">
        <f t="shared" si="7"/>
        <v>38.7832054</v>
      </c>
      <c r="L12" s="31">
        <f t="shared" si="7"/>
        <v>40.72236567</v>
      </c>
      <c r="M12" s="31">
        <f t="shared" si="7"/>
        <v>42.75848395</v>
      </c>
      <c r="N12" s="31">
        <f t="shared" si="7"/>
        <v>44.89640815</v>
      </c>
      <c r="O12" s="31">
        <f t="shared" si="7"/>
        <v>47.14122856</v>
      </c>
      <c r="P12" s="31">
        <f t="shared" si="7"/>
        <v>49.49828999</v>
      </c>
      <c r="Q12" s="31">
        <f t="shared" si="7"/>
        <v>51.97320449</v>
      </c>
      <c r="R12" s="31">
        <f t="shared" si="7"/>
        <v>54.57186471</v>
      </c>
      <c r="S12" s="31">
        <f t="shared" si="7"/>
        <v>57.30045795</v>
      </c>
      <c r="T12" s="31">
        <f t="shared" si="7"/>
        <v>60.16548084</v>
      </c>
      <c r="U12" s="31">
        <f t="shared" si="7"/>
        <v>63.17375488</v>
      </c>
      <c r="V12" s="31">
        <f t="shared" si="7"/>
        <v>66.33244263</v>
      </c>
      <c r="W12" s="31">
        <f t="shared" si="7"/>
        <v>69.64906476</v>
      </c>
      <c r="X12" s="31">
        <f t="shared" si="7"/>
        <v>73.131518</v>
      </c>
      <c r="Y12" s="31">
        <f t="shared" si="7"/>
        <v>76.7880939</v>
      </c>
      <c r="Z12" s="32">
        <f t="shared" ref="Z12:Z23" si="9">SUM(B12:Y12)</f>
        <v>1112.549972</v>
      </c>
      <c r="AA12" s="33"/>
      <c r="AB12" s="33"/>
      <c r="AC12" s="33"/>
    </row>
    <row r="13">
      <c r="A13" s="34" t="s">
        <v>39</v>
      </c>
      <c r="B13" s="35">
        <f>25*39</f>
        <v>975</v>
      </c>
      <c r="C13" s="36">
        <f t="shared" ref="C13:Y13" si="8">C12*39</f>
        <v>1023.75</v>
      </c>
      <c r="D13" s="36">
        <f t="shared" si="8"/>
        <v>1074.9375</v>
      </c>
      <c r="E13" s="36">
        <f t="shared" si="8"/>
        <v>1128.684375</v>
      </c>
      <c r="F13" s="36">
        <f t="shared" si="8"/>
        <v>1185.118594</v>
      </c>
      <c r="G13" s="36">
        <f t="shared" si="8"/>
        <v>1244.374523</v>
      </c>
      <c r="H13" s="36">
        <f t="shared" si="8"/>
        <v>1306.59325</v>
      </c>
      <c r="I13" s="36">
        <f t="shared" si="8"/>
        <v>1371.922912</v>
      </c>
      <c r="J13" s="36">
        <f t="shared" si="8"/>
        <v>1440.519058</v>
      </c>
      <c r="K13" s="36">
        <f t="shared" si="8"/>
        <v>1512.545011</v>
      </c>
      <c r="L13" s="36">
        <f t="shared" si="8"/>
        <v>1588.172261</v>
      </c>
      <c r="M13" s="36">
        <f t="shared" si="8"/>
        <v>1667.580874</v>
      </c>
      <c r="N13" s="36">
        <f t="shared" si="8"/>
        <v>1750.959918</v>
      </c>
      <c r="O13" s="36">
        <f t="shared" si="8"/>
        <v>1838.507914</v>
      </c>
      <c r="P13" s="36">
        <f t="shared" si="8"/>
        <v>1930.433309</v>
      </c>
      <c r="Q13" s="36">
        <f t="shared" si="8"/>
        <v>2026.954975</v>
      </c>
      <c r="R13" s="36">
        <f t="shared" si="8"/>
        <v>2128.302724</v>
      </c>
      <c r="S13" s="36">
        <f t="shared" si="8"/>
        <v>2234.71786</v>
      </c>
      <c r="T13" s="36">
        <f t="shared" si="8"/>
        <v>2346.453753</v>
      </c>
      <c r="U13" s="36">
        <f t="shared" si="8"/>
        <v>2463.77644</v>
      </c>
      <c r="V13" s="36">
        <f t="shared" si="8"/>
        <v>2586.965263</v>
      </c>
      <c r="W13" s="36">
        <f t="shared" si="8"/>
        <v>2716.313526</v>
      </c>
      <c r="X13" s="36">
        <f t="shared" si="8"/>
        <v>2852.129202</v>
      </c>
      <c r="Y13" s="36">
        <f t="shared" si="8"/>
        <v>2994.735662</v>
      </c>
      <c r="Z13" s="37">
        <f t="shared" si="9"/>
        <v>43389.4489</v>
      </c>
      <c r="AA13" s="38"/>
      <c r="AB13" s="38"/>
      <c r="AC13" s="38"/>
    </row>
    <row r="14">
      <c r="A14" s="39" t="s">
        <v>40</v>
      </c>
      <c r="B14" s="30">
        <v>20.0</v>
      </c>
      <c r="C14" s="31">
        <f t="shared" ref="C14:Y14" si="10">B14*1.05</f>
        <v>21</v>
      </c>
      <c r="D14" s="31">
        <f t="shared" si="10"/>
        <v>22.05</v>
      </c>
      <c r="E14" s="31">
        <f t="shared" si="10"/>
        <v>23.1525</v>
      </c>
      <c r="F14" s="31">
        <f t="shared" si="10"/>
        <v>24.310125</v>
      </c>
      <c r="G14" s="31">
        <f t="shared" si="10"/>
        <v>25.52563125</v>
      </c>
      <c r="H14" s="31">
        <f t="shared" si="10"/>
        <v>26.80191281</v>
      </c>
      <c r="I14" s="31">
        <f t="shared" si="10"/>
        <v>28.14200845</v>
      </c>
      <c r="J14" s="31">
        <f t="shared" si="10"/>
        <v>29.54910888</v>
      </c>
      <c r="K14" s="31">
        <f t="shared" si="10"/>
        <v>31.02656432</v>
      </c>
      <c r="L14" s="31">
        <f t="shared" si="10"/>
        <v>32.57789254</v>
      </c>
      <c r="M14" s="31">
        <f t="shared" si="10"/>
        <v>34.20678716</v>
      </c>
      <c r="N14" s="31">
        <f t="shared" si="10"/>
        <v>35.91712652</v>
      </c>
      <c r="O14" s="31">
        <f t="shared" si="10"/>
        <v>37.71298285</v>
      </c>
      <c r="P14" s="31">
        <f t="shared" si="10"/>
        <v>39.59863199</v>
      </c>
      <c r="Q14" s="31">
        <f t="shared" si="10"/>
        <v>41.57856359</v>
      </c>
      <c r="R14" s="31">
        <f t="shared" si="10"/>
        <v>43.65749177</v>
      </c>
      <c r="S14" s="31">
        <f t="shared" si="10"/>
        <v>45.84036636</v>
      </c>
      <c r="T14" s="31">
        <f t="shared" si="10"/>
        <v>48.13238467</v>
      </c>
      <c r="U14" s="31">
        <f t="shared" si="10"/>
        <v>50.53900391</v>
      </c>
      <c r="V14" s="31">
        <f t="shared" si="10"/>
        <v>53.0659541</v>
      </c>
      <c r="W14" s="31">
        <f t="shared" si="10"/>
        <v>55.71925181</v>
      </c>
      <c r="X14" s="31">
        <f t="shared" si="10"/>
        <v>58.5052144</v>
      </c>
      <c r="Y14" s="31">
        <f t="shared" si="10"/>
        <v>61.43047512</v>
      </c>
      <c r="Z14" s="32">
        <f t="shared" si="9"/>
        <v>890.0399775</v>
      </c>
      <c r="AA14" s="33"/>
      <c r="AB14" s="33"/>
      <c r="AC14" s="33"/>
    </row>
    <row r="15">
      <c r="A15" s="34" t="s">
        <v>41</v>
      </c>
      <c r="B15" s="40">
        <f>20*59</f>
        <v>1180</v>
      </c>
      <c r="C15" s="41">
        <f t="shared" ref="C15:Y15" si="11">C14*59</f>
        <v>1239</v>
      </c>
      <c r="D15" s="41">
        <f t="shared" si="11"/>
        <v>1300.95</v>
      </c>
      <c r="E15" s="41">
        <f t="shared" si="11"/>
        <v>1365.9975</v>
      </c>
      <c r="F15" s="41">
        <f t="shared" si="11"/>
        <v>1434.297375</v>
      </c>
      <c r="G15" s="41">
        <f t="shared" si="11"/>
        <v>1506.012244</v>
      </c>
      <c r="H15" s="41">
        <f t="shared" si="11"/>
        <v>1581.312856</v>
      </c>
      <c r="I15" s="41">
        <f t="shared" si="11"/>
        <v>1660.378499</v>
      </c>
      <c r="J15" s="41">
        <f t="shared" si="11"/>
        <v>1743.397424</v>
      </c>
      <c r="K15" s="41">
        <f t="shared" si="11"/>
        <v>1830.567295</v>
      </c>
      <c r="L15" s="41">
        <f t="shared" si="11"/>
        <v>1922.09566</v>
      </c>
      <c r="M15" s="41">
        <f t="shared" si="11"/>
        <v>2018.200443</v>
      </c>
      <c r="N15" s="41">
        <f t="shared" si="11"/>
        <v>2119.110465</v>
      </c>
      <c r="O15" s="41">
        <f t="shared" si="11"/>
        <v>2225.065988</v>
      </c>
      <c r="P15" s="41">
        <f t="shared" si="11"/>
        <v>2336.319287</v>
      </c>
      <c r="Q15" s="41">
        <f t="shared" si="11"/>
        <v>2453.135252</v>
      </c>
      <c r="R15" s="41">
        <f t="shared" si="11"/>
        <v>2575.792014</v>
      </c>
      <c r="S15" s="41">
        <f t="shared" si="11"/>
        <v>2704.581615</v>
      </c>
      <c r="T15" s="41">
        <f t="shared" si="11"/>
        <v>2839.810696</v>
      </c>
      <c r="U15" s="41">
        <f t="shared" si="11"/>
        <v>2981.801231</v>
      </c>
      <c r="V15" s="41">
        <f t="shared" si="11"/>
        <v>3130.891292</v>
      </c>
      <c r="W15" s="41">
        <f t="shared" si="11"/>
        <v>3287.435857</v>
      </c>
      <c r="X15" s="41">
        <f t="shared" si="11"/>
        <v>3451.80765</v>
      </c>
      <c r="Y15" s="41">
        <f t="shared" si="11"/>
        <v>3624.398032</v>
      </c>
      <c r="Z15" s="37">
        <f t="shared" si="9"/>
        <v>52512.35867</v>
      </c>
      <c r="AA15" s="42"/>
      <c r="AB15" s="33"/>
      <c r="AC15" s="33"/>
    </row>
    <row r="16">
      <c r="A16" s="39" t="s">
        <v>42</v>
      </c>
      <c r="B16" s="30">
        <v>15.0</v>
      </c>
      <c r="C16" s="31">
        <f t="shared" ref="C16:Y16" si="12">B16*1.05</f>
        <v>15.75</v>
      </c>
      <c r="D16" s="31">
        <f t="shared" si="12"/>
        <v>16.5375</v>
      </c>
      <c r="E16" s="31">
        <f t="shared" si="12"/>
        <v>17.364375</v>
      </c>
      <c r="F16" s="31">
        <f t="shared" si="12"/>
        <v>18.23259375</v>
      </c>
      <c r="G16" s="31">
        <f t="shared" si="12"/>
        <v>19.14422344</v>
      </c>
      <c r="H16" s="31">
        <f t="shared" si="12"/>
        <v>20.10143461</v>
      </c>
      <c r="I16" s="31">
        <f t="shared" si="12"/>
        <v>21.10650634</v>
      </c>
      <c r="J16" s="31">
        <f t="shared" si="12"/>
        <v>22.16183166</v>
      </c>
      <c r="K16" s="31">
        <f t="shared" si="12"/>
        <v>23.26992324</v>
      </c>
      <c r="L16" s="31">
        <f t="shared" si="12"/>
        <v>24.4334194</v>
      </c>
      <c r="M16" s="31">
        <f t="shared" si="12"/>
        <v>25.65509037</v>
      </c>
      <c r="N16" s="31">
        <f t="shared" si="12"/>
        <v>26.93784489</v>
      </c>
      <c r="O16" s="31">
        <f t="shared" si="12"/>
        <v>28.28473713</v>
      </c>
      <c r="P16" s="31">
        <f t="shared" si="12"/>
        <v>29.69897399</v>
      </c>
      <c r="Q16" s="31">
        <f t="shared" si="12"/>
        <v>31.18392269</v>
      </c>
      <c r="R16" s="31">
        <f t="shared" si="12"/>
        <v>32.74311883</v>
      </c>
      <c r="S16" s="31">
        <f t="shared" si="12"/>
        <v>34.38027477</v>
      </c>
      <c r="T16" s="31">
        <f t="shared" si="12"/>
        <v>36.09928851</v>
      </c>
      <c r="U16" s="31">
        <f t="shared" si="12"/>
        <v>37.90425293</v>
      </c>
      <c r="V16" s="31">
        <f t="shared" si="12"/>
        <v>39.79946558</v>
      </c>
      <c r="W16" s="31">
        <f t="shared" si="12"/>
        <v>41.78943886</v>
      </c>
      <c r="X16" s="31">
        <f t="shared" si="12"/>
        <v>43.8789108</v>
      </c>
      <c r="Y16" s="31">
        <f t="shared" si="12"/>
        <v>46.07285634</v>
      </c>
      <c r="Z16" s="32">
        <f t="shared" si="9"/>
        <v>667.5299831</v>
      </c>
      <c r="AA16" s="33"/>
      <c r="AB16" s="33"/>
      <c r="AC16" s="33"/>
    </row>
    <row r="17">
      <c r="A17" s="34" t="s">
        <v>43</v>
      </c>
      <c r="B17" s="40">
        <f>15*149</f>
        <v>2235</v>
      </c>
      <c r="C17" s="41">
        <f t="shared" ref="C17:Y17" si="13">C16*149</f>
        <v>2346.75</v>
      </c>
      <c r="D17" s="41">
        <f t="shared" si="13"/>
        <v>2464.0875</v>
      </c>
      <c r="E17" s="41">
        <f t="shared" si="13"/>
        <v>2587.291875</v>
      </c>
      <c r="F17" s="41">
        <f t="shared" si="13"/>
        <v>2716.656469</v>
      </c>
      <c r="G17" s="41">
        <f t="shared" si="13"/>
        <v>2852.489292</v>
      </c>
      <c r="H17" s="41">
        <f t="shared" si="13"/>
        <v>2995.113757</v>
      </c>
      <c r="I17" s="41">
        <f t="shared" si="13"/>
        <v>3144.869445</v>
      </c>
      <c r="J17" s="41">
        <f t="shared" si="13"/>
        <v>3302.112917</v>
      </c>
      <c r="K17" s="41">
        <f t="shared" si="13"/>
        <v>3467.218563</v>
      </c>
      <c r="L17" s="41">
        <f t="shared" si="13"/>
        <v>3640.579491</v>
      </c>
      <c r="M17" s="41">
        <f t="shared" si="13"/>
        <v>3822.608465</v>
      </c>
      <c r="N17" s="41">
        <f t="shared" si="13"/>
        <v>4013.738889</v>
      </c>
      <c r="O17" s="41">
        <f t="shared" si="13"/>
        <v>4214.425833</v>
      </c>
      <c r="P17" s="41">
        <f t="shared" si="13"/>
        <v>4425.147125</v>
      </c>
      <c r="Q17" s="41">
        <f t="shared" si="13"/>
        <v>4646.404481</v>
      </c>
      <c r="R17" s="41">
        <f t="shared" si="13"/>
        <v>4878.724705</v>
      </c>
      <c r="S17" s="41">
        <f t="shared" si="13"/>
        <v>5122.66094</v>
      </c>
      <c r="T17" s="41">
        <f t="shared" si="13"/>
        <v>5378.793987</v>
      </c>
      <c r="U17" s="41">
        <f t="shared" si="13"/>
        <v>5647.733687</v>
      </c>
      <c r="V17" s="41">
        <f t="shared" si="13"/>
        <v>5930.120371</v>
      </c>
      <c r="W17" s="41">
        <f t="shared" si="13"/>
        <v>6226.62639</v>
      </c>
      <c r="X17" s="41">
        <f t="shared" si="13"/>
        <v>6537.957709</v>
      </c>
      <c r="Y17" s="41">
        <f t="shared" si="13"/>
        <v>6864.855594</v>
      </c>
      <c r="Z17" s="37">
        <f t="shared" si="9"/>
        <v>99461.96748</v>
      </c>
      <c r="AA17" s="42"/>
      <c r="AB17" s="33"/>
      <c r="AC17" s="33"/>
    </row>
    <row r="18">
      <c r="A18" s="39" t="s">
        <v>44</v>
      </c>
      <c r="B18" s="30">
        <v>10.0</v>
      </c>
      <c r="C18" s="31">
        <f t="shared" ref="C18:Y18" si="14">B18*1.05</f>
        <v>10.5</v>
      </c>
      <c r="D18" s="31">
        <f t="shared" si="14"/>
        <v>11.025</v>
      </c>
      <c r="E18" s="31">
        <f t="shared" si="14"/>
        <v>11.57625</v>
      </c>
      <c r="F18" s="31">
        <f t="shared" si="14"/>
        <v>12.1550625</v>
      </c>
      <c r="G18" s="31">
        <f t="shared" si="14"/>
        <v>12.76281563</v>
      </c>
      <c r="H18" s="31">
        <f t="shared" si="14"/>
        <v>13.40095641</v>
      </c>
      <c r="I18" s="31">
        <f t="shared" si="14"/>
        <v>14.07100423</v>
      </c>
      <c r="J18" s="31">
        <f t="shared" si="14"/>
        <v>14.77455444</v>
      </c>
      <c r="K18" s="31">
        <f t="shared" si="14"/>
        <v>15.51328216</v>
      </c>
      <c r="L18" s="31">
        <f t="shared" si="14"/>
        <v>16.28894627</v>
      </c>
      <c r="M18" s="31">
        <f t="shared" si="14"/>
        <v>17.10339358</v>
      </c>
      <c r="N18" s="31">
        <f t="shared" si="14"/>
        <v>17.95856326</v>
      </c>
      <c r="O18" s="31">
        <f t="shared" si="14"/>
        <v>18.85649142</v>
      </c>
      <c r="P18" s="31">
        <f t="shared" si="14"/>
        <v>19.79931599</v>
      </c>
      <c r="Q18" s="31">
        <f t="shared" si="14"/>
        <v>20.78928179</v>
      </c>
      <c r="R18" s="31">
        <f t="shared" si="14"/>
        <v>21.82874588</v>
      </c>
      <c r="S18" s="31">
        <f t="shared" si="14"/>
        <v>22.92018318</v>
      </c>
      <c r="T18" s="31">
        <f t="shared" si="14"/>
        <v>24.06619234</v>
      </c>
      <c r="U18" s="31">
        <f t="shared" si="14"/>
        <v>25.26950195</v>
      </c>
      <c r="V18" s="31">
        <f t="shared" si="14"/>
        <v>26.53297705</v>
      </c>
      <c r="W18" s="31">
        <f t="shared" si="14"/>
        <v>27.8596259</v>
      </c>
      <c r="X18" s="31">
        <f t="shared" si="14"/>
        <v>29.2526072</v>
      </c>
      <c r="Y18" s="31">
        <f t="shared" si="14"/>
        <v>30.71523756</v>
      </c>
      <c r="Z18" s="32">
        <f t="shared" si="9"/>
        <v>445.0199887</v>
      </c>
      <c r="AA18" s="33"/>
      <c r="AB18" s="33"/>
      <c r="AC18" s="33"/>
    </row>
    <row r="19">
      <c r="A19" s="34" t="s">
        <v>45</v>
      </c>
      <c r="B19" s="40">
        <f>10*199</f>
        <v>1990</v>
      </c>
      <c r="C19" s="41">
        <f t="shared" ref="C19:Y19" si="15">C18*199</f>
        <v>2089.5</v>
      </c>
      <c r="D19" s="41">
        <f t="shared" si="15"/>
        <v>2193.975</v>
      </c>
      <c r="E19" s="41">
        <f t="shared" si="15"/>
        <v>2303.67375</v>
      </c>
      <c r="F19" s="41">
        <f t="shared" si="15"/>
        <v>2418.857438</v>
      </c>
      <c r="G19" s="41">
        <f t="shared" si="15"/>
        <v>2539.800309</v>
      </c>
      <c r="H19" s="41">
        <f t="shared" si="15"/>
        <v>2666.790325</v>
      </c>
      <c r="I19" s="41">
        <f t="shared" si="15"/>
        <v>2800.129841</v>
      </c>
      <c r="J19" s="41">
        <f t="shared" si="15"/>
        <v>2940.136333</v>
      </c>
      <c r="K19" s="41">
        <f t="shared" si="15"/>
        <v>3087.14315</v>
      </c>
      <c r="L19" s="41">
        <f t="shared" si="15"/>
        <v>3241.500307</v>
      </c>
      <c r="M19" s="41">
        <f t="shared" si="15"/>
        <v>3403.575323</v>
      </c>
      <c r="N19" s="41">
        <f t="shared" si="15"/>
        <v>3573.754089</v>
      </c>
      <c r="O19" s="41">
        <f t="shared" si="15"/>
        <v>3752.441793</v>
      </c>
      <c r="P19" s="41">
        <f t="shared" si="15"/>
        <v>3940.063883</v>
      </c>
      <c r="Q19" s="41">
        <f t="shared" si="15"/>
        <v>4137.067077</v>
      </c>
      <c r="R19" s="41">
        <f t="shared" si="15"/>
        <v>4343.920431</v>
      </c>
      <c r="S19" s="41">
        <f t="shared" si="15"/>
        <v>4561.116452</v>
      </c>
      <c r="T19" s="41">
        <f t="shared" si="15"/>
        <v>4789.172275</v>
      </c>
      <c r="U19" s="41">
        <f t="shared" si="15"/>
        <v>5028.630889</v>
      </c>
      <c r="V19" s="41">
        <f t="shared" si="15"/>
        <v>5280.062433</v>
      </c>
      <c r="W19" s="41">
        <f t="shared" si="15"/>
        <v>5544.065555</v>
      </c>
      <c r="X19" s="41">
        <f t="shared" si="15"/>
        <v>5821.268833</v>
      </c>
      <c r="Y19" s="41">
        <f t="shared" si="15"/>
        <v>6112.332274</v>
      </c>
      <c r="Z19" s="37">
        <f t="shared" si="9"/>
        <v>88558.97776</v>
      </c>
      <c r="AA19" s="42"/>
      <c r="AB19" s="33"/>
      <c r="AC19" s="33"/>
    </row>
    <row r="20">
      <c r="A20" s="43" t="s">
        <v>46</v>
      </c>
      <c r="B20" s="30">
        <v>5.0</v>
      </c>
      <c r="C20" s="31">
        <f t="shared" ref="C20:Y20" si="16">B20*1.05</f>
        <v>5.25</v>
      </c>
      <c r="D20" s="31">
        <f t="shared" si="16"/>
        <v>5.5125</v>
      </c>
      <c r="E20" s="31">
        <f t="shared" si="16"/>
        <v>5.788125</v>
      </c>
      <c r="F20" s="31">
        <f t="shared" si="16"/>
        <v>6.07753125</v>
      </c>
      <c r="G20" s="31">
        <f t="shared" si="16"/>
        <v>6.381407813</v>
      </c>
      <c r="H20" s="31">
        <f t="shared" si="16"/>
        <v>6.700478203</v>
      </c>
      <c r="I20" s="31">
        <f t="shared" si="16"/>
        <v>7.035502113</v>
      </c>
      <c r="J20" s="31">
        <f t="shared" si="16"/>
        <v>7.387277219</v>
      </c>
      <c r="K20" s="31">
        <f t="shared" si="16"/>
        <v>7.75664108</v>
      </c>
      <c r="L20" s="31">
        <f t="shared" si="16"/>
        <v>8.144473134</v>
      </c>
      <c r="M20" s="31">
        <f t="shared" si="16"/>
        <v>8.551696791</v>
      </c>
      <c r="N20" s="31">
        <f t="shared" si="16"/>
        <v>8.97928163</v>
      </c>
      <c r="O20" s="31">
        <f t="shared" si="16"/>
        <v>9.428245712</v>
      </c>
      <c r="P20" s="31">
        <f t="shared" si="16"/>
        <v>9.899657997</v>
      </c>
      <c r="Q20" s="31">
        <f t="shared" si="16"/>
        <v>10.3946409</v>
      </c>
      <c r="R20" s="31">
        <f t="shared" si="16"/>
        <v>10.91437294</v>
      </c>
      <c r="S20" s="31">
        <f t="shared" si="16"/>
        <v>11.46009159</v>
      </c>
      <c r="T20" s="31">
        <f t="shared" si="16"/>
        <v>12.03309617</v>
      </c>
      <c r="U20" s="31">
        <f t="shared" si="16"/>
        <v>12.63475098</v>
      </c>
      <c r="V20" s="31">
        <f t="shared" si="16"/>
        <v>13.26648853</v>
      </c>
      <c r="W20" s="31">
        <f t="shared" si="16"/>
        <v>13.92981295</v>
      </c>
      <c r="X20" s="31">
        <f t="shared" si="16"/>
        <v>14.6263036</v>
      </c>
      <c r="Y20" s="31">
        <f t="shared" si="16"/>
        <v>15.35761878</v>
      </c>
      <c r="Z20" s="32">
        <f t="shared" si="9"/>
        <v>222.5099944</v>
      </c>
      <c r="AA20" s="33"/>
      <c r="AB20" s="33"/>
      <c r="AC20" s="33"/>
    </row>
    <row r="21">
      <c r="A21" s="34" t="s">
        <v>47</v>
      </c>
      <c r="B21" s="40">
        <f>5*499</f>
        <v>2495</v>
      </c>
      <c r="C21" s="41">
        <f t="shared" ref="C21:Y21" si="17">C20*499</f>
        <v>2619.75</v>
      </c>
      <c r="D21" s="41">
        <f t="shared" si="17"/>
        <v>2750.7375</v>
      </c>
      <c r="E21" s="41">
        <f t="shared" si="17"/>
        <v>2888.274375</v>
      </c>
      <c r="F21" s="41">
        <f t="shared" si="17"/>
        <v>3032.688094</v>
      </c>
      <c r="G21" s="41">
        <f t="shared" si="17"/>
        <v>3184.322498</v>
      </c>
      <c r="H21" s="41">
        <f t="shared" si="17"/>
        <v>3343.538623</v>
      </c>
      <c r="I21" s="41">
        <f t="shared" si="17"/>
        <v>3510.715555</v>
      </c>
      <c r="J21" s="41">
        <f t="shared" si="17"/>
        <v>3686.251332</v>
      </c>
      <c r="K21" s="41">
        <f t="shared" si="17"/>
        <v>3870.563899</v>
      </c>
      <c r="L21" s="41">
        <f t="shared" si="17"/>
        <v>4064.092094</v>
      </c>
      <c r="M21" s="41">
        <f t="shared" si="17"/>
        <v>4267.296699</v>
      </c>
      <c r="N21" s="41">
        <f t="shared" si="17"/>
        <v>4480.661533</v>
      </c>
      <c r="O21" s="41">
        <f t="shared" si="17"/>
        <v>4704.69461</v>
      </c>
      <c r="P21" s="41">
        <f t="shared" si="17"/>
        <v>4939.929341</v>
      </c>
      <c r="Q21" s="41">
        <f t="shared" si="17"/>
        <v>5186.925808</v>
      </c>
      <c r="R21" s="41">
        <f t="shared" si="17"/>
        <v>5446.272098</v>
      </c>
      <c r="S21" s="41">
        <f t="shared" si="17"/>
        <v>5718.585703</v>
      </c>
      <c r="T21" s="41">
        <f t="shared" si="17"/>
        <v>6004.514988</v>
      </c>
      <c r="U21" s="41">
        <f t="shared" si="17"/>
        <v>6304.740737</v>
      </c>
      <c r="V21" s="41">
        <f t="shared" si="17"/>
        <v>6619.977774</v>
      </c>
      <c r="W21" s="41">
        <f t="shared" si="17"/>
        <v>6950.976663</v>
      </c>
      <c r="X21" s="41">
        <f t="shared" si="17"/>
        <v>7298.525496</v>
      </c>
      <c r="Y21" s="41">
        <f t="shared" si="17"/>
        <v>7663.451771</v>
      </c>
      <c r="Z21" s="37">
        <f t="shared" si="9"/>
        <v>111032.4872</v>
      </c>
      <c r="AA21" s="33"/>
      <c r="AB21" s="33"/>
      <c r="AC21" s="33"/>
    </row>
    <row r="22">
      <c r="A22" s="44" t="s">
        <v>48</v>
      </c>
      <c r="B22" s="30">
        <v>3.0</v>
      </c>
      <c r="C22" s="31">
        <f t="shared" ref="C22:Y22" si="18">B22*1.05</f>
        <v>3.15</v>
      </c>
      <c r="D22" s="31">
        <f t="shared" si="18"/>
        <v>3.3075</v>
      </c>
      <c r="E22" s="31">
        <f t="shared" si="18"/>
        <v>3.472875</v>
      </c>
      <c r="F22" s="31">
        <f t="shared" si="18"/>
        <v>3.64651875</v>
      </c>
      <c r="G22" s="31">
        <f t="shared" si="18"/>
        <v>3.828844688</v>
      </c>
      <c r="H22" s="31">
        <f t="shared" si="18"/>
        <v>4.020286922</v>
      </c>
      <c r="I22" s="31">
        <f t="shared" si="18"/>
        <v>4.221301268</v>
      </c>
      <c r="J22" s="31">
        <f t="shared" si="18"/>
        <v>4.432366331</v>
      </c>
      <c r="K22" s="31">
        <f t="shared" si="18"/>
        <v>4.653984648</v>
      </c>
      <c r="L22" s="31">
        <f t="shared" si="18"/>
        <v>4.88668388</v>
      </c>
      <c r="M22" s="31">
        <f t="shared" si="18"/>
        <v>5.131018074</v>
      </c>
      <c r="N22" s="31">
        <f t="shared" si="18"/>
        <v>5.387568978</v>
      </c>
      <c r="O22" s="31">
        <f t="shared" si="18"/>
        <v>5.656947427</v>
      </c>
      <c r="P22" s="31">
        <f t="shared" si="18"/>
        <v>5.939794798</v>
      </c>
      <c r="Q22" s="31">
        <f t="shared" si="18"/>
        <v>6.236784538</v>
      </c>
      <c r="R22" s="31">
        <f t="shared" si="18"/>
        <v>6.548623765</v>
      </c>
      <c r="S22" s="31">
        <f t="shared" si="18"/>
        <v>6.876054953</v>
      </c>
      <c r="T22" s="31">
        <f t="shared" si="18"/>
        <v>7.219857701</v>
      </c>
      <c r="U22" s="31">
        <f t="shared" si="18"/>
        <v>7.580850586</v>
      </c>
      <c r="V22" s="31">
        <f t="shared" si="18"/>
        <v>7.959893115</v>
      </c>
      <c r="W22" s="31">
        <f t="shared" si="18"/>
        <v>8.357887771</v>
      </c>
      <c r="X22" s="31">
        <f t="shared" si="18"/>
        <v>8.77578216</v>
      </c>
      <c r="Y22" s="31">
        <f t="shared" si="18"/>
        <v>9.214571268</v>
      </c>
      <c r="Z22" s="32">
        <f t="shared" si="9"/>
        <v>133.5059966</v>
      </c>
      <c r="AA22" s="33"/>
      <c r="AB22" s="33"/>
      <c r="AC22" s="33"/>
    </row>
    <row r="23">
      <c r="A23" s="45" t="s">
        <v>49</v>
      </c>
      <c r="B23" s="35">
        <f>3*1000</f>
        <v>3000</v>
      </c>
      <c r="C23" s="36">
        <f t="shared" ref="C23:Y23" si="19">C22*1000</f>
        <v>3150</v>
      </c>
      <c r="D23" s="36">
        <f t="shared" si="19"/>
        <v>3307.5</v>
      </c>
      <c r="E23" s="36">
        <f t="shared" si="19"/>
        <v>3472.875</v>
      </c>
      <c r="F23" s="36">
        <f t="shared" si="19"/>
        <v>3646.51875</v>
      </c>
      <c r="G23" s="36">
        <f t="shared" si="19"/>
        <v>3828.844688</v>
      </c>
      <c r="H23" s="36">
        <f t="shared" si="19"/>
        <v>4020.286922</v>
      </c>
      <c r="I23" s="36">
        <f t="shared" si="19"/>
        <v>4221.301268</v>
      </c>
      <c r="J23" s="36">
        <f t="shared" si="19"/>
        <v>4432.366331</v>
      </c>
      <c r="K23" s="36">
        <f t="shared" si="19"/>
        <v>4653.984648</v>
      </c>
      <c r="L23" s="36">
        <f t="shared" si="19"/>
        <v>4886.68388</v>
      </c>
      <c r="M23" s="36">
        <f t="shared" si="19"/>
        <v>5131.018074</v>
      </c>
      <c r="N23" s="36">
        <f t="shared" si="19"/>
        <v>5387.568978</v>
      </c>
      <c r="O23" s="36">
        <f t="shared" si="19"/>
        <v>5656.947427</v>
      </c>
      <c r="P23" s="36">
        <f t="shared" si="19"/>
        <v>5939.794798</v>
      </c>
      <c r="Q23" s="36">
        <f t="shared" si="19"/>
        <v>6236.784538</v>
      </c>
      <c r="R23" s="36">
        <f t="shared" si="19"/>
        <v>6548.623765</v>
      </c>
      <c r="S23" s="36">
        <f t="shared" si="19"/>
        <v>6876.054953</v>
      </c>
      <c r="T23" s="36">
        <f t="shared" si="19"/>
        <v>7219.857701</v>
      </c>
      <c r="U23" s="36">
        <f t="shared" si="19"/>
        <v>7580.850586</v>
      </c>
      <c r="V23" s="36">
        <f t="shared" si="19"/>
        <v>7959.893115</v>
      </c>
      <c r="W23" s="36">
        <f t="shared" si="19"/>
        <v>8357.887771</v>
      </c>
      <c r="X23" s="36">
        <f t="shared" si="19"/>
        <v>8775.78216</v>
      </c>
      <c r="Y23" s="36">
        <f t="shared" si="19"/>
        <v>9214.571268</v>
      </c>
      <c r="Z23" s="37">
        <f t="shared" si="9"/>
        <v>133505.9966</v>
      </c>
      <c r="AA23" s="38"/>
      <c r="AB23" s="38"/>
      <c r="AC23" s="38"/>
    </row>
    <row r="24">
      <c r="A24" s="46" t="s">
        <v>50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33"/>
      <c r="AB24" s="33"/>
      <c r="AC24" s="33"/>
    </row>
    <row r="25">
      <c r="A25" s="48" t="s">
        <v>51</v>
      </c>
      <c r="B25" s="49">
        <v>10.0</v>
      </c>
      <c r="C25" s="31">
        <f t="shared" ref="C25:Y25" si="20">B25*1.05</f>
        <v>10.5</v>
      </c>
      <c r="D25" s="31">
        <f t="shared" si="20"/>
        <v>11.025</v>
      </c>
      <c r="E25" s="31">
        <f t="shared" si="20"/>
        <v>11.57625</v>
      </c>
      <c r="F25" s="31">
        <f t="shared" si="20"/>
        <v>12.1550625</v>
      </c>
      <c r="G25" s="31">
        <f t="shared" si="20"/>
        <v>12.76281563</v>
      </c>
      <c r="H25" s="31">
        <f t="shared" si="20"/>
        <v>13.40095641</v>
      </c>
      <c r="I25" s="31">
        <f t="shared" si="20"/>
        <v>14.07100423</v>
      </c>
      <c r="J25" s="31">
        <f t="shared" si="20"/>
        <v>14.77455444</v>
      </c>
      <c r="K25" s="31">
        <f t="shared" si="20"/>
        <v>15.51328216</v>
      </c>
      <c r="L25" s="31">
        <f t="shared" si="20"/>
        <v>16.28894627</v>
      </c>
      <c r="M25" s="31">
        <f t="shared" si="20"/>
        <v>17.10339358</v>
      </c>
      <c r="N25" s="31">
        <f t="shared" si="20"/>
        <v>17.95856326</v>
      </c>
      <c r="O25" s="31">
        <f t="shared" si="20"/>
        <v>18.85649142</v>
      </c>
      <c r="P25" s="31">
        <f t="shared" si="20"/>
        <v>19.79931599</v>
      </c>
      <c r="Q25" s="31">
        <f t="shared" si="20"/>
        <v>20.78928179</v>
      </c>
      <c r="R25" s="31">
        <f t="shared" si="20"/>
        <v>21.82874588</v>
      </c>
      <c r="S25" s="31">
        <f t="shared" si="20"/>
        <v>22.92018318</v>
      </c>
      <c r="T25" s="31">
        <f t="shared" si="20"/>
        <v>24.06619234</v>
      </c>
      <c r="U25" s="31">
        <f t="shared" si="20"/>
        <v>25.26950195</v>
      </c>
      <c r="V25" s="31">
        <f t="shared" si="20"/>
        <v>26.53297705</v>
      </c>
      <c r="W25" s="31">
        <f t="shared" si="20"/>
        <v>27.8596259</v>
      </c>
      <c r="X25" s="31">
        <f t="shared" si="20"/>
        <v>29.2526072</v>
      </c>
      <c r="Y25" s="31">
        <f t="shared" si="20"/>
        <v>30.71523756</v>
      </c>
      <c r="Z25" s="32">
        <f t="shared" ref="Z25:Z31" si="22">SUM(B25:Y25)</f>
        <v>445.0199887</v>
      </c>
      <c r="AA25" s="42"/>
      <c r="AB25" s="33"/>
      <c r="AC25" s="33"/>
    </row>
    <row r="26">
      <c r="A26" s="50" t="s">
        <v>52</v>
      </c>
      <c r="B26" s="51">
        <f>10*299</f>
        <v>2990</v>
      </c>
      <c r="C26" s="41">
        <f t="shared" ref="C26:Y26" si="21">C25*199</f>
        <v>2089.5</v>
      </c>
      <c r="D26" s="41">
        <f t="shared" si="21"/>
        <v>2193.975</v>
      </c>
      <c r="E26" s="41">
        <f t="shared" si="21"/>
        <v>2303.67375</v>
      </c>
      <c r="F26" s="41">
        <f t="shared" si="21"/>
        <v>2418.857438</v>
      </c>
      <c r="G26" s="41">
        <f t="shared" si="21"/>
        <v>2539.800309</v>
      </c>
      <c r="H26" s="41">
        <f t="shared" si="21"/>
        <v>2666.790325</v>
      </c>
      <c r="I26" s="41">
        <f t="shared" si="21"/>
        <v>2800.129841</v>
      </c>
      <c r="J26" s="41">
        <f t="shared" si="21"/>
        <v>2940.136333</v>
      </c>
      <c r="K26" s="41">
        <f t="shared" si="21"/>
        <v>3087.14315</v>
      </c>
      <c r="L26" s="41">
        <f t="shared" si="21"/>
        <v>3241.500307</v>
      </c>
      <c r="M26" s="41">
        <f t="shared" si="21"/>
        <v>3403.575323</v>
      </c>
      <c r="N26" s="41">
        <f t="shared" si="21"/>
        <v>3573.754089</v>
      </c>
      <c r="O26" s="41">
        <f t="shared" si="21"/>
        <v>3752.441793</v>
      </c>
      <c r="P26" s="41">
        <f t="shared" si="21"/>
        <v>3940.063883</v>
      </c>
      <c r="Q26" s="41">
        <f t="shared" si="21"/>
        <v>4137.067077</v>
      </c>
      <c r="R26" s="41">
        <f t="shared" si="21"/>
        <v>4343.920431</v>
      </c>
      <c r="S26" s="41">
        <f t="shared" si="21"/>
        <v>4561.116452</v>
      </c>
      <c r="T26" s="41">
        <f t="shared" si="21"/>
        <v>4789.172275</v>
      </c>
      <c r="U26" s="41">
        <f t="shared" si="21"/>
        <v>5028.630889</v>
      </c>
      <c r="V26" s="41">
        <f t="shared" si="21"/>
        <v>5280.062433</v>
      </c>
      <c r="W26" s="41">
        <f t="shared" si="21"/>
        <v>5544.065555</v>
      </c>
      <c r="X26" s="41">
        <f t="shared" si="21"/>
        <v>5821.268833</v>
      </c>
      <c r="Y26" s="41">
        <f t="shared" si="21"/>
        <v>6112.332274</v>
      </c>
      <c r="Z26" s="37">
        <f t="shared" si="22"/>
        <v>89558.97776</v>
      </c>
      <c r="AA26" s="33"/>
      <c r="AB26" s="33"/>
      <c r="AC26" s="33"/>
    </row>
    <row r="27">
      <c r="A27" s="39" t="s">
        <v>53</v>
      </c>
      <c r="B27" s="52">
        <v>5.0</v>
      </c>
      <c r="C27" s="31">
        <f t="shared" ref="C27:Y27" si="23">B27*1.05</f>
        <v>5.25</v>
      </c>
      <c r="D27" s="31">
        <f t="shared" si="23"/>
        <v>5.5125</v>
      </c>
      <c r="E27" s="31">
        <f t="shared" si="23"/>
        <v>5.788125</v>
      </c>
      <c r="F27" s="31">
        <f t="shared" si="23"/>
        <v>6.07753125</v>
      </c>
      <c r="G27" s="31">
        <f t="shared" si="23"/>
        <v>6.381407813</v>
      </c>
      <c r="H27" s="31">
        <f t="shared" si="23"/>
        <v>6.700478203</v>
      </c>
      <c r="I27" s="31">
        <f t="shared" si="23"/>
        <v>7.035502113</v>
      </c>
      <c r="J27" s="31">
        <f t="shared" si="23"/>
        <v>7.387277219</v>
      </c>
      <c r="K27" s="31">
        <f t="shared" si="23"/>
        <v>7.75664108</v>
      </c>
      <c r="L27" s="31">
        <f t="shared" si="23"/>
        <v>8.144473134</v>
      </c>
      <c r="M27" s="31">
        <f t="shared" si="23"/>
        <v>8.551696791</v>
      </c>
      <c r="N27" s="31">
        <f t="shared" si="23"/>
        <v>8.97928163</v>
      </c>
      <c r="O27" s="31">
        <f t="shared" si="23"/>
        <v>9.428245712</v>
      </c>
      <c r="P27" s="31">
        <f t="shared" si="23"/>
        <v>9.899657997</v>
      </c>
      <c r="Q27" s="31">
        <f t="shared" si="23"/>
        <v>10.3946409</v>
      </c>
      <c r="R27" s="31">
        <f t="shared" si="23"/>
        <v>10.91437294</v>
      </c>
      <c r="S27" s="31">
        <f t="shared" si="23"/>
        <v>11.46009159</v>
      </c>
      <c r="T27" s="31">
        <f t="shared" si="23"/>
        <v>12.03309617</v>
      </c>
      <c r="U27" s="31">
        <f t="shared" si="23"/>
        <v>12.63475098</v>
      </c>
      <c r="V27" s="31">
        <f t="shared" si="23"/>
        <v>13.26648853</v>
      </c>
      <c r="W27" s="31">
        <f t="shared" si="23"/>
        <v>13.92981295</v>
      </c>
      <c r="X27" s="31">
        <f t="shared" si="23"/>
        <v>14.6263036</v>
      </c>
      <c r="Y27" s="31">
        <f t="shared" si="23"/>
        <v>15.35761878</v>
      </c>
      <c r="Z27" s="32">
        <f t="shared" si="22"/>
        <v>222.5099944</v>
      </c>
      <c r="AA27" s="42"/>
      <c r="AB27" s="33"/>
      <c r="AC27" s="33"/>
    </row>
    <row r="28">
      <c r="A28" s="50" t="s">
        <v>54</v>
      </c>
      <c r="B28" s="51">
        <f>5*799</f>
        <v>3995</v>
      </c>
      <c r="C28" s="41">
        <f t="shared" ref="C28:Y28" si="24">C27*499</f>
        <v>2619.75</v>
      </c>
      <c r="D28" s="41">
        <f t="shared" si="24"/>
        <v>2750.7375</v>
      </c>
      <c r="E28" s="41">
        <f t="shared" si="24"/>
        <v>2888.274375</v>
      </c>
      <c r="F28" s="41">
        <f t="shared" si="24"/>
        <v>3032.688094</v>
      </c>
      <c r="G28" s="41">
        <f t="shared" si="24"/>
        <v>3184.322498</v>
      </c>
      <c r="H28" s="41">
        <f t="shared" si="24"/>
        <v>3343.538623</v>
      </c>
      <c r="I28" s="41">
        <f t="shared" si="24"/>
        <v>3510.715555</v>
      </c>
      <c r="J28" s="41">
        <f t="shared" si="24"/>
        <v>3686.251332</v>
      </c>
      <c r="K28" s="41">
        <f t="shared" si="24"/>
        <v>3870.563899</v>
      </c>
      <c r="L28" s="41">
        <f t="shared" si="24"/>
        <v>4064.092094</v>
      </c>
      <c r="M28" s="41">
        <f t="shared" si="24"/>
        <v>4267.296699</v>
      </c>
      <c r="N28" s="41">
        <f t="shared" si="24"/>
        <v>4480.661533</v>
      </c>
      <c r="O28" s="41">
        <f t="shared" si="24"/>
        <v>4704.69461</v>
      </c>
      <c r="P28" s="41">
        <f t="shared" si="24"/>
        <v>4939.929341</v>
      </c>
      <c r="Q28" s="41">
        <f t="shared" si="24"/>
        <v>5186.925808</v>
      </c>
      <c r="R28" s="41">
        <f t="shared" si="24"/>
        <v>5446.272098</v>
      </c>
      <c r="S28" s="41">
        <f t="shared" si="24"/>
        <v>5718.585703</v>
      </c>
      <c r="T28" s="41">
        <f t="shared" si="24"/>
        <v>6004.514988</v>
      </c>
      <c r="U28" s="41">
        <f t="shared" si="24"/>
        <v>6304.740737</v>
      </c>
      <c r="V28" s="41">
        <f t="shared" si="24"/>
        <v>6619.977774</v>
      </c>
      <c r="W28" s="41">
        <f t="shared" si="24"/>
        <v>6950.976663</v>
      </c>
      <c r="X28" s="41">
        <f t="shared" si="24"/>
        <v>7298.525496</v>
      </c>
      <c r="Y28" s="41">
        <f t="shared" si="24"/>
        <v>7663.451771</v>
      </c>
      <c r="Z28" s="37">
        <f t="shared" si="22"/>
        <v>112532.4872</v>
      </c>
      <c r="AA28" s="33"/>
      <c r="AB28" s="33"/>
      <c r="AC28" s="33"/>
    </row>
    <row r="29">
      <c r="A29" s="53" t="s">
        <v>48</v>
      </c>
      <c r="B29" s="52">
        <v>1.0</v>
      </c>
      <c r="C29" s="31">
        <f t="shared" ref="C29:Y29" si="25">B29*1.05</f>
        <v>1.05</v>
      </c>
      <c r="D29" s="31">
        <f t="shared" si="25"/>
        <v>1.1025</v>
      </c>
      <c r="E29" s="31">
        <f t="shared" si="25"/>
        <v>1.157625</v>
      </c>
      <c r="F29" s="31">
        <f t="shared" si="25"/>
        <v>1.21550625</v>
      </c>
      <c r="G29" s="31">
        <f t="shared" si="25"/>
        <v>1.276281563</v>
      </c>
      <c r="H29" s="31">
        <f t="shared" si="25"/>
        <v>1.340095641</v>
      </c>
      <c r="I29" s="31">
        <f t="shared" si="25"/>
        <v>1.407100423</v>
      </c>
      <c r="J29" s="31">
        <f t="shared" si="25"/>
        <v>1.477455444</v>
      </c>
      <c r="K29" s="31">
        <f t="shared" si="25"/>
        <v>1.551328216</v>
      </c>
      <c r="L29" s="31">
        <f t="shared" si="25"/>
        <v>1.628894627</v>
      </c>
      <c r="M29" s="31">
        <f t="shared" si="25"/>
        <v>1.710339358</v>
      </c>
      <c r="N29" s="31">
        <f t="shared" si="25"/>
        <v>1.795856326</v>
      </c>
      <c r="O29" s="31">
        <f t="shared" si="25"/>
        <v>1.885649142</v>
      </c>
      <c r="P29" s="31">
        <f t="shared" si="25"/>
        <v>1.979931599</v>
      </c>
      <c r="Q29" s="31">
        <f t="shared" si="25"/>
        <v>2.078928179</v>
      </c>
      <c r="R29" s="31">
        <f t="shared" si="25"/>
        <v>2.182874588</v>
      </c>
      <c r="S29" s="31">
        <f t="shared" si="25"/>
        <v>2.292018318</v>
      </c>
      <c r="T29" s="31">
        <f t="shared" si="25"/>
        <v>2.406619234</v>
      </c>
      <c r="U29" s="31">
        <f t="shared" si="25"/>
        <v>2.526950195</v>
      </c>
      <c r="V29" s="31">
        <f t="shared" si="25"/>
        <v>2.653297705</v>
      </c>
      <c r="W29" s="31">
        <f t="shared" si="25"/>
        <v>2.78596259</v>
      </c>
      <c r="X29" s="31">
        <f t="shared" si="25"/>
        <v>2.92526072</v>
      </c>
      <c r="Y29" s="31">
        <f t="shared" si="25"/>
        <v>3.071523756</v>
      </c>
      <c r="Z29" s="32">
        <f t="shared" si="22"/>
        <v>44.50199887</v>
      </c>
      <c r="AA29" s="42"/>
      <c r="AB29" s="33"/>
      <c r="AC29" s="33"/>
    </row>
    <row r="30">
      <c r="A30" s="50" t="s">
        <v>55</v>
      </c>
      <c r="B30" s="51">
        <f>1*2500</f>
        <v>2500</v>
      </c>
      <c r="C30" s="36">
        <f t="shared" ref="C30:Y30" si="26">C29*2500</f>
        <v>2625</v>
      </c>
      <c r="D30" s="36">
        <f t="shared" si="26"/>
        <v>2756.25</v>
      </c>
      <c r="E30" s="36">
        <f t="shared" si="26"/>
        <v>2894.0625</v>
      </c>
      <c r="F30" s="36">
        <f t="shared" si="26"/>
        <v>3038.765625</v>
      </c>
      <c r="G30" s="36">
        <f t="shared" si="26"/>
        <v>3190.703906</v>
      </c>
      <c r="H30" s="36">
        <f t="shared" si="26"/>
        <v>3350.239102</v>
      </c>
      <c r="I30" s="36">
        <f t="shared" si="26"/>
        <v>3517.751057</v>
      </c>
      <c r="J30" s="36">
        <f t="shared" si="26"/>
        <v>3693.638609</v>
      </c>
      <c r="K30" s="36">
        <f t="shared" si="26"/>
        <v>3878.32054</v>
      </c>
      <c r="L30" s="36">
        <f t="shared" si="26"/>
        <v>4072.236567</v>
      </c>
      <c r="M30" s="36">
        <f t="shared" si="26"/>
        <v>4275.848395</v>
      </c>
      <c r="N30" s="36">
        <f t="shared" si="26"/>
        <v>4489.640815</v>
      </c>
      <c r="O30" s="36">
        <f t="shared" si="26"/>
        <v>4714.122856</v>
      </c>
      <c r="P30" s="36">
        <f t="shared" si="26"/>
        <v>4949.828999</v>
      </c>
      <c r="Q30" s="36">
        <f t="shared" si="26"/>
        <v>5197.320449</v>
      </c>
      <c r="R30" s="36">
        <f t="shared" si="26"/>
        <v>5457.186471</v>
      </c>
      <c r="S30" s="36">
        <f t="shared" si="26"/>
        <v>5730.045795</v>
      </c>
      <c r="T30" s="36">
        <f t="shared" si="26"/>
        <v>6016.548084</v>
      </c>
      <c r="U30" s="36">
        <f t="shared" si="26"/>
        <v>6317.375488</v>
      </c>
      <c r="V30" s="36">
        <f t="shared" si="26"/>
        <v>6633.244263</v>
      </c>
      <c r="W30" s="36">
        <f t="shared" si="26"/>
        <v>6964.906476</v>
      </c>
      <c r="X30" s="36">
        <f t="shared" si="26"/>
        <v>7313.1518</v>
      </c>
      <c r="Y30" s="36">
        <f t="shared" si="26"/>
        <v>7678.80939</v>
      </c>
      <c r="Z30" s="37">
        <f t="shared" si="22"/>
        <v>111254.9972</v>
      </c>
      <c r="AA30" s="33"/>
      <c r="AB30" s="33"/>
      <c r="AC30" s="33"/>
    </row>
    <row r="31">
      <c r="A31" s="54" t="s">
        <v>56</v>
      </c>
      <c r="B31" s="55">
        <f t="shared" ref="B31:Y31" si="27">SUM(B30,B28,B26,B23,B21,B19,B17,B15,B13)</f>
        <v>21360</v>
      </c>
      <c r="C31" s="55">
        <f t="shared" si="27"/>
        <v>19803</v>
      </c>
      <c r="D31" s="55">
        <f t="shared" si="27"/>
        <v>20793.15</v>
      </c>
      <c r="E31" s="55">
        <f t="shared" si="27"/>
        <v>21832.8075</v>
      </c>
      <c r="F31" s="55">
        <f t="shared" si="27"/>
        <v>22924.44788</v>
      </c>
      <c r="G31" s="55">
        <f t="shared" si="27"/>
        <v>24070.67027</v>
      </c>
      <c r="H31" s="55">
        <f t="shared" si="27"/>
        <v>25274.20378</v>
      </c>
      <c r="I31" s="55">
        <f t="shared" si="27"/>
        <v>26537.91397</v>
      </c>
      <c r="J31" s="55">
        <f t="shared" si="27"/>
        <v>27864.80967</v>
      </c>
      <c r="K31" s="55">
        <f t="shared" si="27"/>
        <v>29258.05015</v>
      </c>
      <c r="L31" s="55">
        <f t="shared" si="27"/>
        <v>30720.95266</v>
      </c>
      <c r="M31" s="55">
        <f t="shared" si="27"/>
        <v>32257.00029</v>
      </c>
      <c r="N31" s="55">
        <f t="shared" si="27"/>
        <v>33869.85031</v>
      </c>
      <c r="O31" s="55">
        <f t="shared" si="27"/>
        <v>35563.34282</v>
      </c>
      <c r="P31" s="55">
        <f t="shared" si="27"/>
        <v>37341.50997</v>
      </c>
      <c r="Q31" s="55">
        <f t="shared" si="27"/>
        <v>39208.58546</v>
      </c>
      <c r="R31" s="55">
        <f t="shared" si="27"/>
        <v>41169.01474</v>
      </c>
      <c r="S31" s="55">
        <f t="shared" si="27"/>
        <v>43227.46547</v>
      </c>
      <c r="T31" s="55">
        <f t="shared" si="27"/>
        <v>45388.83875</v>
      </c>
      <c r="U31" s="55">
        <f t="shared" si="27"/>
        <v>47658.28068</v>
      </c>
      <c r="V31" s="55">
        <f t="shared" si="27"/>
        <v>50041.19472</v>
      </c>
      <c r="W31" s="55">
        <f t="shared" si="27"/>
        <v>52543.25445</v>
      </c>
      <c r="X31" s="55">
        <f t="shared" si="27"/>
        <v>55170.41718</v>
      </c>
      <c r="Y31" s="55">
        <f t="shared" si="27"/>
        <v>57928.93804</v>
      </c>
      <c r="Z31" s="56">
        <f t="shared" si="22"/>
        <v>841807.6988</v>
      </c>
      <c r="AA31" s="3"/>
      <c r="AB31" s="3"/>
      <c r="AC31" s="3"/>
    </row>
    <row r="32">
      <c r="A32" s="3"/>
      <c r="B32" s="57"/>
      <c r="C32" s="3"/>
      <c r="D32" s="3"/>
      <c r="E32" s="5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59"/>
      <c r="V32" s="3"/>
      <c r="W32" s="3"/>
      <c r="X32" s="3"/>
      <c r="Y32" s="3"/>
      <c r="Z32" s="3"/>
      <c r="AA32" s="3"/>
      <c r="AB32" s="3"/>
      <c r="AC32" s="3"/>
    </row>
    <row r="33">
      <c r="A33" s="60" t="s">
        <v>10</v>
      </c>
      <c r="B33" s="60" t="s">
        <v>13</v>
      </c>
      <c r="C33" s="60" t="s">
        <v>14</v>
      </c>
      <c r="D33" s="60" t="s">
        <v>15</v>
      </c>
      <c r="E33" s="60" t="s">
        <v>16</v>
      </c>
      <c r="F33" s="60" t="s">
        <v>17</v>
      </c>
      <c r="G33" s="60" t="s">
        <v>18</v>
      </c>
      <c r="H33" s="60" t="s">
        <v>19</v>
      </c>
      <c r="I33" s="60" t="s">
        <v>20</v>
      </c>
      <c r="J33" s="60" t="s">
        <v>21</v>
      </c>
      <c r="K33" s="60" t="s">
        <v>22</v>
      </c>
      <c r="L33" s="60" t="s">
        <v>23</v>
      </c>
      <c r="M33" s="60" t="s">
        <v>24</v>
      </c>
      <c r="N33" s="60" t="s">
        <v>25</v>
      </c>
      <c r="O33" s="60" t="s">
        <v>26</v>
      </c>
      <c r="P33" s="60" t="s">
        <v>27</v>
      </c>
      <c r="Q33" s="60" t="s">
        <v>28</v>
      </c>
      <c r="R33" s="60" t="s">
        <v>29</v>
      </c>
      <c r="S33" s="60" t="s">
        <v>30</v>
      </c>
      <c r="T33" s="60" t="s">
        <v>31</v>
      </c>
      <c r="U33" s="60" t="s">
        <v>32</v>
      </c>
      <c r="V33" s="60" t="s">
        <v>33</v>
      </c>
      <c r="W33" s="60" t="s">
        <v>34</v>
      </c>
      <c r="X33" s="60" t="s">
        <v>35</v>
      </c>
      <c r="Y33" s="60" t="s">
        <v>36</v>
      </c>
      <c r="Z33" s="60" t="s">
        <v>8</v>
      </c>
      <c r="AA33" s="3"/>
      <c r="AB33" s="3"/>
      <c r="AC33" s="3"/>
    </row>
    <row r="34">
      <c r="A34" s="61" t="s">
        <v>57</v>
      </c>
      <c r="B34" s="62">
        <v>300.0</v>
      </c>
      <c r="C34" s="63">
        <f t="shared" ref="C34:Y34" si="28">SUM(B34*1.05)</f>
        <v>315</v>
      </c>
      <c r="D34" s="63">
        <f t="shared" si="28"/>
        <v>330.75</v>
      </c>
      <c r="E34" s="63">
        <f t="shared" si="28"/>
        <v>347.2875</v>
      </c>
      <c r="F34" s="63">
        <f t="shared" si="28"/>
        <v>364.651875</v>
      </c>
      <c r="G34" s="63">
        <f t="shared" si="28"/>
        <v>382.8844688</v>
      </c>
      <c r="H34" s="63">
        <f t="shared" si="28"/>
        <v>402.0286922</v>
      </c>
      <c r="I34" s="63">
        <f t="shared" si="28"/>
        <v>422.1301268</v>
      </c>
      <c r="J34" s="63">
        <f t="shared" si="28"/>
        <v>443.2366331</v>
      </c>
      <c r="K34" s="63">
        <f t="shared" si="28"/>
        <v>465.3984648</v>
      </c>
      <c r="L34" s="63">
        <f t="shared" si="28"/>
        <v>488.668388</v>
      </c>
      <c r="M34" s="63">
        <f t="shared" si="28"/>
        <v>513.1018074</v>
      </c>
      <c r="N34" s="63">
        <f t="shared" si="28"/>
        <v>538.7568978</v>
      </c>
      <c r="O34" s="63">
        <f t="shared" si="28"/>
        <v>565.6947427</v>
      </c>
      <c r="P34" s="63">
        <f t="shared" si="28"/>
        <v>593.9794798</v>
      </c>
      <c r="Q34" s="63">
        <f t="shared" si="28"/>
        <v>623.6784538</v>
      </c>
      <c r="R34" s="63">
        <f t="shared" si="28"/>
        <v>654.8623765</v>
      </c>
      <c r="S34" s="63">
        <f t="shared" si="28"/>
        <v>687.6054953</v>
      </c>
      <c r="T34" s="63">
        <f t="shared" si="28"/>
        <v>721.9857701</v>
      </c>
      <c r="U34" s="63">
        <f t="shared" si="28"/>
        <v>758.0850586</v>
      </c>
      <c r="V34" s="63">
        <f t="shared" si="28"/>
        <v>795.9893115</v>
      </c>
      <c r="W34" s="63">
        <f t="shared" si="28"/>
        <v>835.7887771</v>
      </c>
      <c r="X34" s="63">
        <f t="shared" si="28"/>
        <v>877.578216</v>
      </c>
      <c r="Y34" s="63">
        <f t="shared" si="28"/>
        <v>921.4571268</v>
      </c>
      <c r="Z34" s="64">
        <f t="shared" ref="Z34:Z37" si="30">SUM(G34:Y34)</f>
        <v>11692.91029</v>
      </c>
      <c r="AA34" s="65"/>
      <c r="AB34" s="65"/>
      <c r="AC34" s="66"/>
    </row>
    <row r="35">
      <c r="A35" s="67" t="s">
        <v>58</v>
      </c>
      <c r="B35" s="68">
        <f t="shared" ref="B35:Y35" si="29">SUM(B34*0.08)</f>
        <v>24</v>
      </c>
      <c r="C35" s="68">
        <f t="shared" si="29"/>
        <v>25.2</v>
      </c>
      <c r="D35" s="68">
        <f t="shared" si="29"/>
        <v>26.46</v>
      </c>
      <c r="E35" s="68">
        <f t="shared" si="29"/>
        <v>27.783</v>
      </c>
      <c r="F35" s="68">
        <f t="shared" si="29"/>
        <v>29.17215</v>
      </c>
      <c r="G35" s="68">
        <f t="shared" si="29"/>
        <v>30.6307575</v>
      </c>
      <c r="H35" s="68">
        <f t="shared" si="29"/>
        <v>32.16229538</v>
      </c>
      <c r="I35" s="68">
        <f t="shared" si="29"/>
        <v>33.77041014</v>
      </c>
      <c r="J35" s="68">
        <f t="shared" si="29"/>
        <v>35.45893065</v>
      </c>
      <c r="K35" s="68">
        <f t="shared" si="29"/>
        <v>37.23187718</v>
      </c>
      <c r="L35" s="68">
        <f t="shared" si="29"/>
        <v>39.09347104</v>
      </c>
      <c r="M35" s="68">
        <f t="shared" si="29"/>
        <v>41.04814459</v>
      </c>
      <c r="N35" s="68">
        <f t="shared" si="29"/>
        <v>43.10055182</v>
      </c>
      <c r="O35" s="68">
        <f t="shared" si="29"/>
        <v>45.25557942</v>
      </c>
      <c r="P35" s="68">
        <f t="shared" si="29"/>
        <v>47.51835839</v>
      </c>
      <c r="Q35" s="68">
        <f t="shared" si="29"/>
        <v>49.89427631</v>
      </c>
      <c r="R35" s="68">
        <f t="shared" si="29"/>
        <v>52.38899012</v>
      </c>
      <c r="S35" s="68">
        <f t="shared" si="29"/>
        <v>55.00843963</v>
      </c>
      <c r="T35" s="68">
        <f t="shared" si="29"/>
        <v>57.75886161</v>
      </c>
      <c r="U35" s="68">
        <f t="shared" si="29"/>
        <v>60.64680469</v>
      </c>
      <c r="V35" s="68">
        <f t="shared" si="29"/>
        <v>63.67914492</v>
      </c>
      <c r="W35" s="68">
        <f t="shared" si="29"/>
        <v>66.86310217</v>
      </c>
      <c r="X35" s="68">
        <f t="shared" si="29"/>
        <v>70.20625728</v>
      </c>
      <c r="Y35" s="68">
        <f t="shared" si="29"/>
        <v>73.71657014</v>
      </c>
      <c r="Z35" s="64">
        <f t="shared" si="30"/>
        <v>935.432823</v>
      </c>
      <c r="AA35" s="65"/>
      <c r="AB35" s="65"/>
      <c r="AC35" s="66"/>
    </row>
    <row r="36">
      <c r="A36" s="69" t="s">
        <v>59</v>
      </c>
      <c r="B36" s="70">
        <f t="shared" ref="B36:Y36" si="31">SUM(B35*750)</f>
        <v>18000</v>
      </c>
      <c r="C36" s="70">
        <f t="shared" si="31"/>
        <v>18900</v>
      </c>
      <c r="D36" s="70">
        <f t="shared" si="31"/>
        <v>19845</v>
      </c>
      <c r="E36" s="70">
        <f t="shared" si="31"/>
        <v>20837.25</v>
      </c>
      <c r="F36" s="70">
        <f t="shared" si="31"/>
        <v>21879.1125</v>
      </c>
      <c r="G36" s="70">
        <f t="shared" si="31"/>
        <v>22973.06813</v>
      </c>
      <c r="H36" s="70">
        <f t="shared" si="31"/>
        <v>24121.72153</v>
      </c>
      <c r="I36" s="70">
        <f t="shared" si="31"/>
        <v>25327.80761</v>
      </c>
      <c r="J36" s="70">
        <f t="shared" si="31"/>
        <v>26594.19799</v>
      </c>
      <c r="K36" s="70">
        <f t="shared" si="31"/>
        <v>27923.90789</v>
      </c>
      <c r="L36" s="70">
        <f t="shared" si="31"/>
        <v>29320.10328</v>
      </c>
      <c r="M36" s="70">
        <f t="shared" si="31"/>
        <v>30786.10845</v>
      </c>
      <c r="N36" s="70">
        <f t="shared" si="31"/>
        <v>32325.41387</v>
      </c>
      <c r="O36" s="70">
        <f t="shared" si="31"/>
        <v>33941.68456</v>
      </c>
      <c r="P36" s="70">
        <f t="shared" si="31"/>
        <v>35638.76879</v>
      </c>
      <c r="Q36" s="70">
        <f t="shared" si="31"/>
        <v>37420.70723</v>
      </c>
      <c r="R36" s="70">
        <f t="shared" si="31"/>
        <v>39291.74259</v>
      </c>
      <c r="S36" s="70">
        <f t="shared" si="31"/>
        <v>41256.32972</v>
      </c>
      <c r="T36" s="70">
        <f t="shared" si="31"/>
        <v>43319.14621</v>
      </c>
      <c r="U36" s="70">
        <f t="shared" si="31"/>
        <v>45485.10352</v>
      </c>
      <c r="V36" s="70">
        <f t="shared" si="31"/>
        <v>47759.35869</v>
      </c>
      <c r="W36" s="70">
        <f t="shared" si="31"/>
        <v>50147.32663</v>
      </c>
      <c r="X36" s="70">
        <f t="shared" si="31"/>
        <v>52654.69296</v>
      </c>
      <c r="Y36" s="70">
        <f t="shared" si="31"/>
        <v>55287.42761</v>
      </c>
      <c r="Z36" s="70">
        <f t="shared" si="30"/>
        <v>701574.6172</v>
      </c>
      <c r="AA36" s="71"/>
      <c r="AB36" s="71"/>
      <c r="AC36" s="72"/>
    </row>
    <row r="37">
      <c r="A37" s="67" t="s">
        <v>60</v>
      </c>
      <c r="B37" s="73">
        <f t="shared" ref="B37:Y37" si="32">SUM(B36*0.25)</f>
        <v>4500</v>
      </c>
      <c r="C37" s="73">
        <f t="shared" si="32"/>
        <v>4725</v>
      </c>
      <c r="D37" s="73">
        <f t="shared" si="32"/>
        <v>4961.25</v>
      </c>
      <c r="E37" s="73">
        <f t="shared" si="32"/>
        <v>5209.3125</v>
      </c>
      <c r="F37" s="73">
        <f t="shared" si="32"/>
        <v>5469.778125</v>
      </c>
      <c r="G37" s="73">
        <f t="shared" si="32"/>
        <v>5743.267031</v>
      </c>
      <c r="H37" s="73">
        <f t="shared" si="32"/>
        <v>6030.430383</v>
      </c>
      <c r="I37" s="73">
        <f t="shared" si="32"/>
        <v>6331.951902</v>
      </c>
      <c r="J37" s="73">
        <f t="shared" si="32"/>
        <v>6648.549497</v>
      </c>
      <c r="K37" s="73">
        <f t="shared" si="32"/>
        <v>6980.976972</v>
      </c>
      <c r="L37" s="73">
        <f t="shared" si="32"/>
        <v>7330.02582</v>
      </c>
      <c r="M37" s="73">
        <f t="shared" si="32"/>
        <v>7696.527112</v>
      </c>
      <c r="N37" s="73">
        <f t="shared" si="32"/>
        <v>8081.353467</v>
      </c>
      <c r="O37" s="73">
        <f t="shared" si="32"/>
        <v>8485.42114</v>
      </c>
      <c r="P37" s="73">
        <f t="shared" si="32"/>
        <v>8909.692197</v>
      </c>
      <c r="Q37" s="73">
        <f t="shared" si="32"/>
        <v>9355.176807</v>
      </c>
      <c r="R37" s="73">
        <f t="shared" si="32"/>
        <v>9822.935648</v>
      </c>
      <c r="S37" s="73">
        <f t="shared" si="32"/>
        <v>10314.08243</v>
      </c>
      <c r="T37" s="73">
        <f t="shared" si="32"/>
        <v>10829.78655</v>
      </c>
      <c r="U37" s="73">
        <f t="shared" si="32"/>
        <v>11371.27588</v>
      </c>
      <c r="V37" s="73">
        <f t="shared" si="32"/>
        <v>11939.83967</v>
      </c>
      <c r="W37" s="73">
        <f t="shared" si="32"/>
        <v>12536.83166</v>
      </c>
      <c r="X37" s="73">
        <f t="shared" si="32"/>
        <v>13163.67324</v>
      </c>
      <c r="Y37" s="73">
        <f t="shared" si="32"/>
        <v>13821.8569</v>
      </c>
      <c r="Z37" s="64">
        <f t="shared" si="30"/>
        <v>175393.6543</v>
      </c>
      <c r="AA37" s="65"/>
      <c r="AB37" s="65"/>
      <c r="AC37" s="66"/>
    </row>
    <row r="38">
      <c r="A38" s="74" t="s">
        <v>61</v>
      </c>
      <c r="B38" s="75">
        <f t="shared" ref="B38:Y38" si="33">SUM(B36*0.75)</f>
        <v>13500</v>
      </c>
      <c r="C38" s="75">
        <f t="shared" si="33"/>
        <v>14175</v>
      </c>
      <c r="D38" s="75">
        <f t="shared" si="33"/>
        <v>14883.75</v>
      </c>
      <c r="E38" s="75">
        <f t="shared" si="33"/>
        <v>15627.9375</v>
      </c>
      <c r="F38" s="75">
        <f t="shared" si="33"/>
        <v>16409.33438</v>
      </c>
      <c r="G38" s="75">
        <f t="shared" si="33"/>
        <v>17229.80109</v>
      </c>
      <c r="H38" s="75">
        <f t="shared" si="33"/>
        <v>18091.29115</v>
      </c>
      <c r="I38" s="75">
        <f t="shared" si="33"/>
        <v>18995.85571</v>
      </c>
      <c r="J38" s="75">
        <f t="shared" si="33"/>
        <v>19945.64849</v>
      </c>
      <c r="K38" s="75">
        <f t="shared" si="33"/>
        <v>20942.93092</v>
      </c>
      <c r="L38" s="75">
        <f t="shared" si="33"/>
        <v>21990.07746</v>
      </c>
      <c r="M38" s="75">
        <f t="shared" si="33"/>
        <v>23089.58133</v>
      </c>
      <c r="N38" s="75">
        <f t="shared" si="33"/>
        <v>24244.0604</v>
      </c>
      <c r="O38" s="75">
        <f t="shared" si="33"/>
        <v>25456.26342</v>
      </c>
      <c r="P38" s="75">
        <f t="shared" si="33"/>
        <v>26729.07659</v>
      </c>
      <c r="Q38" s="75">
        <f t="shared" si="33"/>
        <v>28065.53042</v>
      </c>
      <c r="R38" s="75">
        <f t="shared" si="33"/>
        <v>29468.80694</v>
      </c>
      <c r="S38" s="75">
        <f t="shared" si="33"/>
        <v>30942.24729</v>
      </c>
      <c r="T38" s="75">
        <f t="shared" si="33"/>
        <v>32489.35965</v>
      </c>
      <c r="U38" s="75">
        <f t="shared" si="33"/>
        <v>34113.82764</v>
      </c>
      <c r="V38" s="75">
        <f t="shared" si="33"/>
        <v>35819.51902</v>
      </c>
      <c r="W38" s="75">
        <f t="shared" si="33"/>
        <v>37610.49497</v>
      </c>
      <c r="X38" s="75">
        <f t="shared" si="33"/>
        <v>39491.01972</v>
      </c>
      <c r="Y38" s="75">
        <f t="shared" si="33"/>
        <v>41465.5707</v>
      </c>
      <c r="Z38" s="75">
        <f>SUM(Z37,Z36,Z35,Z34)</f>
        <v>889596.6147</v>
      </c>
      <c r="AA38" s="66"/>
      <c r="AB38" s="66"/>
      <c r="AC38" s="66"/>
    </row>
    <row r="39">
      <c r="A39" s="3"/>
      <c r="B39" s="3"/>
      <c r="C39" s="3"/>
      <c r="D39" s="3"/>
      <c r="E39" s="7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59"/>
      <c r="V39" s="3"/>
      <c r="W39" s="3"/>
      <c r="X39" s="3"/>
      <c r="Y39" s="3"/>
      <c r="Z39" s="3"/>
      <c r="AA39" s="3"/>
      <c r="AB39" s="3"/>
      <c r="AC39" s="3"/>
    </row>
    <row r="40">
      <c r="A40" s="3"/>
      <c r="B40" s="3"/>
      <c r="C40" s="3"/>
      <c r="D40" s="3"/>
      <c r="E40" s="7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9"/>
      <c r="V40" s="3"/>
      <c r="W40" s="3"/>
      <c r="X40" s="3"/>
      <c r="Y40" s="3"/>
      <c r="Z40" s="3"/>
      <c r="AA40" s="3"/>
      <c r="AB40" s="3"/>
      <c r="AC40" s="3"/>
    </row>
    <row r="41">
      <c r="A41" s="80" t="s">
        <v>11</v>
      </c>
      <c r="B41" s="81">
        <f t="shared" ref="B41:Y41" si="34">SUM(B31,B38)</f>
        <v>34860</v>
      </c>
      <c r="C41" s="81">
        <f t="shared" si="34"/>
        <v>33978</v>
      </c>
      <c r="D41" s="81">
        <f t="shared" si="34"/>
        <v>35676.9</v>
      </c>
      <c r="E41" s="81">
        <f t="shared" si="34"/>
        <v>37460.745</v>
      </c>
      <c r="F41" s="81">
        <f t="shared" si="34"/>
        <v>39333.78225</v>
      </c>
      <c r="G41" s="81">
        <f t="shared" si="34"/>
        <v>41300.47136</v>
      </c>
      <c r="H41" s="81">
        <f t="shared" si="34"/>
        <v>43365.49493</v>
      </c>
      <c r="I41" s="81">
        <f t="shared" si="34"/>
        <v>45533.76968</v>
      </c>
      <c r="J41" s="81">
        <f t="shared" si="34"/>
        <v>47810.45816</v>
      </c>
      <c r="K41" s="81">
        <f t="shared" si="34"/>
        <v>50200.98107</v>
      </c>
      <c r="L41" s="81">
        <f t="shared" si="34"/>
        <v>52711.03012</v>
      </c>
      <c r="M41" s="81">
        <f t="shared" si="34"/>
        <v>55346.58163</v>
      </c>
      <c r="N41" s="81">
        <f t="shared" si="34"/>
        <v>58113.91071</v>
      </c>
      <c r="O41" s="81">
        <f t="shared" si="34"/>
        <v>61019.60625</v>
      </c>
      <c r="P41" s="81">
        <f t="shared" si="34"/>
        <v>64070.58656</v>
      </c>
      <c r="Q41" s="81">
        <f t="shared" si="34"/>
        <v>67274.11589</v>
      </c>
      <c r="R41" s="81">
        <f t="shared" si="34"/>
        <v>70637.82168</v>
      </c>
      <c r="S41" s="81">
        <f t="shared" si="34"/>
        <v>74169.71276</v>
      </c>
      <c r="T41" s="81">
        <f t="shared" si="34"/>
        <v>77878.1984</v>
      </c>
      <c r="U41" s="81">
        <f t="shared" si="34"/>
        <v>81772.10832</v>
      </c>
      <c r="V41" s="81">
        <f t="shared" si="34"/>
        <v>85860.71374</v>
      </c>
      <c r="W41" s="81">
        <f t="shared" si="34"/>
        <v>90153.74943</v>
      </c>
      <c r="X41" s="81">
        <f t="shared" si="34"/>
        <v>94661.4369</v>
      </c>
      <c r="Y41" s="81">
        <f t="shared" si="34"/>
        <v>99394.50874</v>
      </c>
      <c r="Z41" s="82">
        <f>SUM(B41:Y41)</f>
        <v>1442584.684</v>
      </c>
      <c r="AA41" s="33"/>
      <c r="AB41" s="33"/>
      <c r="AC41" s="3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8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3"/>
      <c r="C172" s="3"/>
      <c r="D172" s="3"/>
      <c r="E172" s="8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3"/>
      <c r="C173" s="3"/>
      <c r="D173" s="3"/>
      <c r="E173" s="8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3"/>
      <c r="C174" s="3"/>
      <c r="D174" s="3"/>
      <c r="E174" s="8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3"/>
      <c r="C175" s="3"/>
      <c r="D175" s="3"/>
      <c r="E175" s="8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3"/>
      <c r="C176" s="3"/>
      <c r="D176" s="3"/>
      <c r="E176" s="8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3"/>
      <c r="C177" s="3"/>
      <c r="D177" s="3"/>
      <c r="E177" s="8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3"/>
      <c r="C178" s="3"/>
      <c r="D178" s="3"/>
      <c r="E178" s="8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3"/>
      <c r="C179" s="3"/>
      <c r="D179" s="3"/>
      <c r="E179" s="8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3"/>
      <c r="C180" s="3"/>
      <c r="D180" s="3"/>
      <c r="E180" s="8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3"/>
      <c r="C181" s="3"/>
      <c r="D181" s="3"/>
      <c r="E181" s="8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3"/>
      <c r="C182" s="3"/>
      <c r="D182" s="3"/>
      <c r="E182" s="8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3"/>
      <c r="C183" s="3"/>
      <c r="D183" s="3"/>
      <c r="E183" s="8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3"/>
      <c r="C184" s="3"/>
      <c r="D184" s="3"/>
      <c r="E184" s="8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3"/>
      <c r="C185" s="3"/>
      <c r="D185" s="3"/>
      <c r="E185" s="8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3"/>
      <c r="C186" s="3"/>
      <c r="D186" s="3"/>
      <c r="E186" s="8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3"/>
      <c r="C187" s="3"/>
      <c r="D187" s="3"/>
      <c r="E187" s="8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3"/>
      <c r="C188" s="3"/>
      <c r="D188" s="3"/>
      <c r="E188" s="8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3"/>
      <c r="C189" s="3"/>
      <c r="D189" s="3"/>
      <c r="E189" s="8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3"/>
      <c r="C190" s="3"/>
      <c r="D190" s="3"/>
      <c r="E190" s="8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3"/>
      <c r="C191" s="3"/>
      <c r="D191" s="3"/>
      <c r="E191" s="8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3"/>
      <c r="C192" s="3"/>
      <c r="D192" s="3"/>
      <c r="E192" s="8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3"/>
      <c r="C193" s="3"/>
      <c r="D193" s="3"/>
      <c r="E193" s="8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3"/>
      <c r="C194" s="3"/>
      <c r="D194" s="3"/>
      <c r="E194" s="8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3"/>
      <c r="C195" s="3"/>
      <c r="D195" s="3"/>
      <c r="E195" s="8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3"/>
      <c r="C196" s="3"/>
      <c r="D196" s="3"/>
      <c r="E196" s="8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3"/>
      <c r="C197" s="3"/>
      <c r="D197" s="3"/>
      <c r="E197" s="8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3"/>
      <c r="C198" s="3"/>
      <c r="D198" s="3"/>
      <c r="E198" s="8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3"/>
      <c r="C199" s="3"/>
      <c r="D199" s="3"/>
      <c r="E199" s="8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3"/>
      <c r="C200" s="3"/>
      <c r="D200" s="3"/>
      <c r="E200" s="8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3"/>
      <c r="C201" s="3"/>
      <c r="D201" s="3"/>
      <c r="E201" s="8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3"/>
      <c r="C202" s="3"/>
      <c r="D202" s="3"/>
      <c r="E202" s="8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3"/>
      <c r="C203" s="3"/>
      <c r="D203" s="3"/>
      <c r="E203" s="8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3"/>
      <c r="C204" s="3"/>
      <c r="D204" s="3"/>
      <c r="E204" s="8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3"/>
      <c r="C205" s="3"/>
      <c r="D205" s="3"/>
      <c r="E205" s="8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3"/>
      <c r="C206" s="3"/>
      <c r="D206" s="3"/>
      <c r="E206" s="8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3"/>
      <c r="C207" s="3"/>
      <c r="D207" s="3"/>
      <c r="E207" s="8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3"/>
      <c r="C208" s="3"/>
      <c r="D208" s="3"/>
      <c r="E208" s="8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3"/>
      <c r="C209" s="3"/>
      <c r="D209" s="3"/>
      <c r="E209" s="8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3"/>
      <c r="C210" s="3"/>
      <c r="D210" s="3"/>
      <c r="E210" s="8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3"/>
      <c r="C211" s="3"/>
      <c r="D211" s="3"/>
      <c r="E211" s="8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3"/>
      <c r="C212" s="3"/>
      <c r="D212" s="3"/>
      <c r="E212" s="8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3"/>
      <c r="C213" s="3"/>
      <c r="D213" s="3"/>
      <c r="E213" s="8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3"/>
      <c r="C214" s="3"/>
      <c r="D214" s="3"/>
      <c r="E214" s="8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3"/>
      <c r="C215" s="3"/>
      <c r="D215" s="3"/>
      <c r="E215" s="8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3"/>
      <c r="C216" s="3"/>
      <c r="D216" s="3"/>
      <c r="E216" s="8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3"/>
      <c r="C217" s="3"/>
      <c r="D217" s="3"/>
      <c r="E217" s="8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3"/>
      <c r="C218" s="3"/>
      <c r="D218" s="3"/>
      <c r="E218" s="8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3"/>
      <c r="C219" s="3"/>
      <c r="D219" s="3"/>
      <c r="E219" s="8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3"/>
      <c r="C220" s="3"/>
      <c r="D220" s="3"/>
      <c r="E220" s="8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3"/>
      <c r="C221" s="3"/>
      <c r="D221" s="3"/>
      <c r="E221" s="8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3"/>
      <c r="C222" s="3"/>
      <c r="D222" s="3"/>
      <c r="E222" s="8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3"/>
      <c r="C223" s="3"/>
      <c r="D223" s="3"/>
      <c r="E223" s="8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3"/>
      <c r="C224" s="3"/>
      <c r="D224" s="3"/>
      <c r="E224" s="8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3"/>
      <c r="C225" s="3"/>
      <c r="D225" s="3"/>
      <c r="E225" s="8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3"/>
      <c r="C226" s="3"/>
      <c r="D226" s="3"/>
      <c r="E226" s="8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3"/>
      <c r="C227" s="3"/>
      <c r="D227" s="3"/>
      <c r="E227" s="8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3"/>
      <c r="C228" s="3"/>
      <c r="D228" s="3"/>
      <c r="E228" s="8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3"/>
      <c r="C229" s="3"/>
      <c r="D229" s="3"/>
      <c r="E229" s="8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3"/>
      <c r="C230" s="3"/>
      <c r="D230" s="3"/>
      <c r="E230" s="8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3"/>
      <c r="C231" s="3"/>
      <c r="D231" s="3"/>
      <c r="E231" s="8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3"/>
      <c r="C232" s="3"/>
      <c r="D232" s="3"/>
      <c r="E232" s="8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3"/>
      <c r="C233" s="3"/>
      <c r="D233" s="3"/>
      <c r="E233" s="8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3"/>
      <c r="C234" s="3"/>
      <c r="D234" s="3"/>
      <c r="E234" s="8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3"/>
      <c r="C235" s="3"/>
      <c r="D235" s="3"/>
      <c r="E235" s="8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3"/>
      <c r="C236" s="3"/>
      <c r="D236" s="3"/>
      <c r="E236" s="8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3"/>
      <c r="C237" s="3"/>
      <c r="D237" s="3"/>
      <c r="E237" s="8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3"/>
      <c r="C238" s="3"/>
      <c r="D238" s="3"/>
      <c r="E238" s="8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3"/>
      <c r="C239" s="3"/>
      <c r="D239" s="3"/>
      <c r="E239" s="8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3"/>
      <c r="C240" s="3"/>
      <c r="D240" s="3"/>
      <c r="E240" s="8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3"/>
      <c r="C241" s="3"/>
      <c r="D241" s="3"/>
      <c r="E241" s="8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3"/>
      <c r="C242" s="3"/>
      <c r="D242" s="3"/>
      <c r="E242" s="8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3"/>
      <c r="C243" s="3"/>
      <c r="D243" s="3"/>
      <c r="E243" s="8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3"/>
      <c r="C244" s="3"/>
      <c r="D244" s="3"/>
      <c r="E244" s="8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3"/>
      <c r="C245" s="3"/>
      <c r="D245" s="3"/>
      <c r="E245" s="8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3"/>
      <c r="C246" s="3"/>
      <c r="D246" s="3"/>
      <c r="E246" s="8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3"/>
      <c r="C247" s="3"/>
      <c r="D247" s="3"/>
      <c r="E247" s="8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3"/>
      <c r="C248" s="3"/>
      <c r="D248" s="3"/>
      <c r="E248" s="8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3"/>
      <c r="C249" s="3"/>
      <c r="D249" s="3"/>
      <c r="E249" s="8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3"/>
      <c r="C250" s="3"/>
      <c r="D250" s="3"/>
      <c r="E250" s="8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3"/>
      <c r="C251" s="3"/>
      <c r="D251" s="3"/>
      <c r="E251" s="8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3"/>
      <c r="C252" s="3"/>
      <c r="D252" s="3"/>
      <c r="E252" s="8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3"/>
      <c r="C253" s="3"/>
      <c r="D253" s="3"/>
      <c r="E253" s="8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3"/>
      <c r="C254" s="3"/>
      <c r="D254" s="3"/>
      <c r="E254" s="8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3"/>
      <c r="C255" s="3"/>
      <c r="D255" s="3"/>
      <c r="E255" s="8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3"/>
      <c r="C256" s="3"/>
      <c r="D256" s="3"/>
      <c r="E256" s="8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3"/>
      <c r="C257" s="3"/>
      <c r="D257" s="3"/>
      <c r="E257" s="8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3"/>
      <c r="C258" s="3"/>
      <c r="D258" s="3"/>
      <c r="E258" s="8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3"/>
      <c r="C259" s="3"/>
      <c r="D259" s="3"/>
      <c r="E259" s="8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3"/>
      <c r="C260" s="3"/>
      <c r="D260" s="3"/>
      <c r="E260" s="8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3"/>
      <c r="C261" s="3"/>
      <c r="D261" s="3"/>
      <c r="E261" s="8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3"/>
      <c r="C262" s="3"/>
      <c r="D262" s="3"/>
      <c r="E262" s="8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3"/>
      <c r="C263" s="3"/>
      <c r="D263" s="3"/>
      <c r="E263" s="8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3"/>
      <c r="C264" s="3"/>
      <c r="D264" s="3"/>
      <c r="E264" s="8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3"/>
      <c r="C265" s="3"/>
      <c r="D265" s="3"/>
      <c r="E265" s="8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3"/>
      <c r="C266" s="3"/>
      <c r="D266" s="3"/>
      <c r="E266" s="8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3"/>
      <c r="C267" s="3"/>
      <c r="D267" s="3"/>
      <c r="E267" s="8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3"/>
      <c r="C268" s="3"/>
      <c r="D268" s="3"/>
      <c r="E268" s="8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3"/>
      <c r="C269" s="3"/>
      <c r="D269" s="3"/>
      <c r="E269" s="8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3"/>
      <c r="C270" s="3"/>
      <c r="D270" s="3"/>
      <c r="E270" s="8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3"/>
      <c r="C271" s="3"/>
      <c r="D271" s="3"/>
      <c r="E271" s="8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3"/>
      <c r="C272" s="3"/>
      <c r="D272" s="3"/>
      <c r="E272" s="8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3"/>
      <c r="C273" s="3"/>
      <c r="D273" s="3"/>
      <c r="E273" s="8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3"/>
      <c r="C274" s="3"/>
      <c r="D274" s="3"/>
      <c r="E274" s="8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3"/>
      <c r="C275" s="3"/>
      <c r="D275" s="3"/>
      <c r="E275" s="8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3"/>
      <c r="C276" s="3"/>
      <c r="D276" s="3"/>
      <c r="E276" s="8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3"/>
      <c r="C277" s="3"/>
      <c r="D277" s="3"/>
      <c r="E277" s="8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3"/>
      <c r="C278" s="3"/>
      <c r="D278" s="3"/>
      <c r="E278" s="8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3"/>
      <c r="C279" s="3"/>
      <c r="D279" s="3"/>
      <c r="E279" s="8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3"/>
      <c r="C280" s="3"/>
      <c r="D280" s="3"/>
      <c r="E280" s="8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3"/>
      <c r="C281" s="3"/>
      <c r="D281" s="3"/>
      <c r="E281" s="8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3"/>
      <c r="C282" s="3"/>
      <c r="D282" s="3"/>
      <c r="E282" s="8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3"/>
      <c r="C283" s="3"/>
      <c r="D283" s="3"/>
      <c r="E283" s="8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3"/>
      <c r="C284" s="3"/>
      <c r="D284" s="3"/>
      <c r="E284" s="8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3"/>
      <c r="C285" s="3"/>
      <c r="D285" s="3"/>
      <c r="E285" s="8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3"/>
      <c r="C286" s="3"/>
      <c r="D286" s="3"/>
      <c r="E286" s="8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3"/>
      <c r="C287" s="3"/>
      <c r="D287" s="3"/>
      <c r="E287" s="8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3"/>
      <c r="C288" s="3"/>
      <c r="D288" s="3"/>
      <c r="E288" s="8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3"/>
      <c r="C289" s="3"/>
      <c r="D289" s="3"/>
      <c r="E289" s="8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3"/>
      <c r="C290" s="3"/>
      <c r="D290" s="3"/>
      <c r="E290" s="8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3"/>
      <c r="C291" s="3"/>
      <c r="D291" s="3"/>
      <c r="E291" s="8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3"/>
      <c r="C292" s="3"/>
      <c r="D292" s="3"/>
      <c r="E292" s="8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3"/>
      <c r="C293" s="3"/>
      <c r="D293" s="3"/>
      <c r="E293" s="8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3"/>
      <c r="C294" s="3"/>
      <c r="D294" s="3"/>
      <c r="E294" s="8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3"/>
      <c r="C295" s="3"/>
      <c r="D295" s="3"/>
      <c r="E295" s="8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3"/>
      <c r="C296" s="3"/>
      <c r="D296" s="3"/>
      <c r="E296" s="8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3"/>
      <c r="C297" s="3"/>
      <c r="D297" s="3"/>
      <c r="E297" s="8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3"/>
      <c r="C298" s="3"/>
      <c r="D298" s="3"/>
      <c r="E298" s="8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3"/>
      <c r="C299" s="3"/>
      <c r="D299" s="3"/>
      <c r="E299" s="8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3"/>
      <c r="C300" s="3"/>
      <c r="D300" s="3"/>
      <c r="E300" s="8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3"/>
      <c r="C301" s="3"/>
      <c r="D301" s="3"/>
      <c r="E301" s="8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3"/>
      <c r="C302" s="3"/>
      <c r="D302" s="3"/>
      <c r="E302" s="8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3"/>
      <c r="C303" s="3"/>
      <c r="D303" s="3"/>
      <c r="E303" s="8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3"/>
      <c r="C304" s="3"/>
      <c r="D304" s="3"/>
      <c r="E304" s="8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3"/>
      <c r="C305" s="3"/>
      <c r="D305" s="3"/>
      <c r="E305" s="8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3"/>
      <c r="C306" s="3"/>
      <c r="D306" s="3"/>
      <c r="E306" s="8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3"/>
      <c r="C307" s="3"/>
      <c r="D307" s="3"/>
      <c r="E307" s="8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3"/>
      <c r="C308" s="3"/>
      <c r="D308" s="3"/>
      <c r="E308" s="8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3"/>
      <c r="C309" s="3"/>
      <c r="D309" s="3"/>
      <c r="E309" s="8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3"/>
      <c r="C310" s="3"/>
      <c r="D310" s="3"/>
      <c r="E310" s="8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3"/>
      <c r="C311" s="3"/>
      <c r="D311" s="3"/>
      <c r="E311" s="8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3"/>
      <c r="C312" s="3"/>
      <c r="D312" s="3"/>
      <c r="E312" s="8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3"/>
      <c r="C313" s="3"/>
      <c r="D313" s="3"/>
      <c r="E313" s="8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3"/>
      <c r="C314" s="3"/>
      <c r="D314" s="3"/>
      <c r="E314" s="8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3"/>
      <c r="C315" s="3"/>
      <c r="D315" s="3"/>
      <c r="E315" s="8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3"/>
      <c r="C316" s="3"/>
      <c r="D316" s="3"/>
      <c r="E316" s="8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3"/>
      <c r="C317" s="3"/>
      <c r="D317" s="3"/>
      <c r="E317" s="8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3"/>
      <c r="C318" s="3"/>
      <c r="D318" s="3"/>
      <c r="E318" s="8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3"/>
      <c r="C319" s="3"/>
      <c r="D319" s="3"/>
      <c r="E319" s="8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3"/>
      <c r="C320" s="3"/>
      <c r="D320" s="3"/>
      <c r="E320" s="8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3"/>
      <c r="C321" s="3"/>
      <c r="D321" s="3"/>
      <c r="E321" s="8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3"/>
      <c r="C322" s="3"/>
      <c r="D322" s="3"/>
      <c r="E322" s="8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3"/>
      <c r="C323" s="3"/>
      <c r="D323" s="3"/>
      <c r="E323" s="8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3"/>
      <c r="C324" s="3"/>
      <c r="D324" s="3"/>
      <c r="E324" s="8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3"/>
      <c r="C325" s="3"/>
      <c r="D325" s="3"/>
      <c r="E325" s="8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3"/>
      <c r="C326" s="3"/>
      <c r="D326" s="3"/>
      <c r="E326" s="8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3"/>
      <c r="C327" s="3"/>
      <c r="D327" s="3"/>
      <c r="E327" s="8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3"/>
      <c r="C328" s="3"/>
      <c r="D328" s="3"/>
      <c r="E328" s="8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3"/>
      <c r="C329" s="3"/>
      <c r="D329" s="3"/>
      <c r="E329" s="8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3"/>
      <c r="C330" s="3"/>
      <c r="D330" s="3"/>
      <c r="E330" s="8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3"/>
      <c r="C331" s="3"/>
      <c r="D331" s="3"/>
      <c r="E331" s="8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3"/>
      <c r="C332" s="3"/>
      <c r="D332" s="3"/>
      <c r="E332" s="8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3"/>
      <c r="C333" s="3"/>
      <c r="D333" s="3"/>
      <c r="E333" s="8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3"/>
      <c r="C334" s="3"/>
      <c r="D334" s="3"/>
      <c r="E334" s="8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3"/>
      <c r="C335" s="3"/>
      <c r="D335" s="3"/>
      <c r="E335" s="8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3"/>
      <c r="C336" s="3"/>
      <c r="D336" s="3"/>
      <c r="E336" s="8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3"/>
      <c r="C337" s="3"/>
      <c r="D337" s="3"/>
      <c r="E337" s="8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3"/>
      <c r="C338" s="3"/>
      <c r="D338" s="3"/>
      <c r="E338" s="8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3"/>
      <c r="C339" s="3"/>
      <c r="D339" s="3"/>
      <c r="E339" s="8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3"/>
      <c r="C340" s="3"/>
      <c r="D340" s="3"/>
      <c r="E340" s="8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3"/>
      <c r="C341" s="3"/>
      <c r="D341" s="3"/>
      <c r="E341" s="8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3"/>
      <c r="C342" s="3"/>
      <c r="D342" s="3"/>
      <c r="E342" s="8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3"/>
      <c r="C343" s="3"/>
      <c r="D343" s="3"/>
      <c r="E343" s="8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3"/>
      <c r="C344" s="3"/>
      <c r="D344" s="3"/>
      <c r="E344" s="8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3"/>
      <c r="C345" s="3"/>
      <c r="D345" s="3"/>
      <c r="E345" s="8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3"/>
      <c r="C346" s="3"/>
      <c r="D346" s="3"/>
      <c r="E346" s="8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3"/>
      <c r="C347" s="3"/>
      <c r="D347" s="3"/>
      <c r="E347" s="8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3"/>
      <c r="C348" s="3"/>
      <c r="D348" s="3"/>
      <c r="E348" s="8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3"/>
      <c r="C349" s="3"/>
      <c r="D349" s="3"/>
      <c r="E349" s="8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3"/>
      <c r="C350" s="3"/>
      <c r="D350" s="3"/>
      <c r="E350" s="8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3"/>
      <c r="C351" s="3"/>
      <c r="D351" s="3"/>
      <c r="E351" s="8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3"/>
      <c r="C352" s="3"/>
      <c r="D352" s="3"/>
      <c r="E352" s="8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3"/>
      <c r="C353" s="3"/>
      <c r="D353" s="3"/>
      <c r="E353" s="8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3"/>
      <c r="C354" s="3"/>
      <c r="D354" s="3"/>
      <c r="E354" s="8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3"/>
      <c r="C355" s="3"/>
      <c r="D355" s="3"/>
      <c r="E355" s="8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3"/>
      <c r="C356" s="3"/>
      <c r="D356" s="3"/>
      <c r="E356" s="8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3"/>
      <c r="C357" s="3"/>
      <c r="D357" s="3"/>
      <c r="E357" s="8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3"/>
      <c r="C358" s="3"/>
      <c r="D358" s="3"/>
      <c r="E358" s="8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3"/>
      <c r="C359" s="3"/>
      <c r="D359" s="3"/>
      <c r="E359" s="8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3"/>
      <c r="C360" s="3"/>
      <c r="D360" s="3"/>
      <c r="E360" s="8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3"/>
      <c r="C361" s="3"/>
      <c r="D361" s="3"/>
      <c r="E361" s="8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3"/>
      <c r="C362" s="3"/>
      <c r="D362" s="3"/>
      <c r="E362" s="8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3"/>
      <c r="C363" s="3"/>
      <c r="D363" s="3"/>
      <c r="E363" s="8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3"/>
      <c r="C364" s="3"/>
      <c r="D364" s="3"/>
      <c r="E364" s="8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3"/>
      <c r="C365" s="3"/>
      <c r="D365" s="3"/>
      <c r="E365" s="8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3"/>
      <c r="C366" s="3"/>
      <c r="D366" s="3"/>
      <c r="E366" s="8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3"/>
      <c r="C367" s="3"/>
      <c r="D367" s="3"/>
      <c r="E367" s="8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3"/>
      <c r="C368" s="3"/>
      <c r="D368" s="3"/>
      <c r="E368" s="8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3"/>
      <c r="C369" s="3"/>
      <c r="D369" s="3"/>
      <c r="E369" s="8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3"/>
      <c r="C370" s="3"/>
      <c r="D370" s="3"/>
      <c r="E370" s="8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3"/>
      <c r="C371" s="3"/>
      <c r="D371" s="3"/>
      <c r="E371" s="8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3"/>
      <c r="C372" s="3"/>
      <c r="D372" s="3"/>
      <c r="E372" s="8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3"/>
      <c r="C373" s="3"/>
      <c r="D373" s="3"/>
      <c r="E373" s="8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3"/>
      <c r="C374" s="3"/>
      <c r="D374" s="3"/>
      <c r="E374" s="8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3"/>
      <c r="C375" s="3"/>
      <c r="D375" s="3"/>
      <c r="E375" s="8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3"/>
      <c r="C376" s="3"/>
      <c r="D376" s="3"/>
      <c r="E376" s="8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3"/>
      <c r="C377" s="3"/>
      <c r="D377" s="3"/>
      <c r="E377" s="8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3"/>
      <c r="C378" s="3"/>
      <c r="D378" s="3"/>
      <c r="E378" s="8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3"/>
      <c r="C379" s="3"/>
      <c r="D379" s="3"/>
      <c r="E379" s="8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3"/>
      <c r="C380" s="3"/>
      <c r="D380" s="3"/>
      <c r="E380" s="8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3"/>
      <c r="C381" s="3"/>
      <c r="D381" s="3"/>
      <c r="E381" s="8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3"/>
      <c r="C382" s="3"/>
      <c r="D382" s="3"/>
      <c r="E382" s="8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3"/>
      <c r="C383" s="3"/>
      <c r="D383" s="3"/>
      <c r="E383" s="8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3"/>
      <c r="C384" s="3"/>
      <c r="D384" s="3"/>
      <c r="E384" s="8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3"/>
      <c r="C385" s="3"/>
      <c r="D385" s="3"/>
      <c r="E385" s="8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3"/>
      <c r="C386" s="3"/>
      <c r="D386" s="3"/>
      <c r="E386" s="8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3"/>
      <c r="C387" s="3"/>
      <c r="D387" s="3"/>
      <c r="E387" s="8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3"/>
      <c r="C388" s="3"/>
      <c r="D388" s="3"/>
      <c r="E388" s="8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3"/>
      <c r="C389" s="3"/>
      <c r="D389" s="3"/>
      <c r="E389" s="8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3"/>
      <c r="C390" s="3"/>
      <c r="D390" s="3"/>
      <c r="E390" s="8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3"/>
      <c r="C391" s="3"/>
      <c r="D391" s="3"/>
      <c r="E391" s="8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3"/>
      <c r="C392" s="3"/>
      <c r="D392" s="3"/>
      <c r="E392" s="8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3"/>
      <c r="C393" s="3"/>
      <c r="D393" s="3"/>
      <c r="E393" s="8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3"/>
      <c r="C394" s="3"/>
      <c r="D394" s="3"/>
      <c r="E394" s="8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3"/>
      <c r="C395" s="3"/>
      <c r="D395" s="3"/>
      <c r="E395" s="8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3"/>
      <c r="C396" s="3"/>
      <c r="D396" s="3"/>
      <c r="E396" s="8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3"/>
      <c r="C397" s="3"/>
      <c r="D397" s="3"/>
      <c r="E397" s="8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3"/>
      <c r="C398" s="3"/>
      <c r="D398" s="3"/>
      <c r="E398" s="8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3"/>
      <c r="C399" s="3"/>
      <c r="D399" s="3"/>
      <c r="E399" s="8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3"/>
      <c r="C400" s="3"/>
      <c r="D400" s="3"/>
      <c r="E400" s="8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3"/>
      <c r="C401" s="3"/>
      <c r="D401" s="3"/>
      <c r="E401" s="8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3"/>
      <c r="C402" s="3"/>
      <c r="D402" s="3"/>
      <c r="E402" s="8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3"/>
      <c r="C403" s="3"/>
      <c r="D403" s="3"/>
      <c r="E403" s="8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3"/>
      <c r="C404" s="3"/>
      <c r="D404" s="3"/>
      <c r="E404" s="8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3"/>
      <c r="C405" s="3"/>
      <c r="D405" s="3"/>
      <c r="E405" s="8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3"/>
      <c r="C406" s="3"/>
      <c r="D406" s="3"/>
      <c r="E406" s="8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3"/>
      <c r="C407" s="3"/>
      <c r="D407" s="3"/>
      <c r="E407" s="8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3"/>
      <c r="C408" s="3"/>
      <c r="D408" s="3"/>
      <c r="E408" s="8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3"/>
      <c r="C409" s="3"/>
      <c r="D409" s="3"/>
      <c r="E409" s="8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3"/>
      <c r="C410" s="3"/>
      <c r="D410" s="3"/>
      <c r="E410" s="8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3"/>
      <c r="C411" s="3"/>
      <c r="D411" s="3"/>
      <c r="E411" s="8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3"/>
      <c r="C412" s="3"/>
      <c r="D412" s="3"/>
      <c r="E412" s="8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3"/>
      <c r="C413" s="3"/>
      <c r="D413" s="3"/>
      <c r="E413" s="8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3"/>
      <c r="C414" s="3"/>
      <c r="D414" s="3"/>
      <c r="E414" s="8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3"/>
      <c r="C415" s="3"/>
      <c r="D415" s="3"/>
      <c r="E415" s="8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3"/>
      <c r="C416" s="3"/>
      <c r="D416" s="3"/>
      <c r="E416" s="8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3"/>
      <c r="C417" s="3"/>
      <c r="D417" s="3"/>
      <c r="E417" s="8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3"/>
      <c r="C418" s="3"/>
      <c r="D418" s="3"/>
      <c r="E418" s="8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3"/>
      <c r="C419" s="3"/>
      <c r="D419" s="3"/>
      <c r="E419" s="8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3"/>
      <c r="C420" s="3"/>
      <c r="D420" s="3"/>
      <c r="E420" s="8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3"/>
      <c r="C421" s="3"/>
      <c r="D421" s="3"/>
      <c r="E421" s="8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3"/>
      <c r="C422" s="3"/>
      <c r="D422" s="3"/>
      <c r="E422" s="8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3"/>
      <c r="C423" s="3"/>
      <c r="D423" s="3"/>
      <c r="E423" s="8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3"/>
      <c r="C424" s="3"/>
      <c r="D424" s="3"/>
      <c r="E424" s="8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3"/>
      <c r="C425" s="3"/>
      <c r="D425" s="3"/>
      <c r="E425" s="8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3"/>
      <c r="C426" s="3"/>
      <c r="D426" s="3"/>
      <c r="E426" s="8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3"/>
      <c r="C427" s="3"/>
      <c r="D427" s="3"/>
      <c r="E427" s="8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3"/>
      <c r="C428" s="3"/>
      <c r="D428" s="3"/>
      <c r="E428" s="8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3"/>
      <c r="C429" s="3"/>
      <c r="D429" s="3"/>
      <c r="E429" s="8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3"/>
      <c r="C430" s="3"/>
      <c r="D430" s="3"/>
      <c r="E430" s="8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3"/>
      <c r="C431" s="3"/>
      <c r="D431" s="3"/>
      <c r="E431" s="8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3"/>
      <c r="C432" s="3"/>
      <c r="D432" s="3"/>
      <c r="E432" s="8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3"/>
      <c r="C433" s="3"/>
      <c r="D433" s="3"/>
      <c r="E433" s="8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3"/>
      <c r="C434" s="3"/>
      <c r="D434" s="3"/>
      <c r="E434" s="8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3"/>
      <c r="C435" s="3"/>
      <c r="D435" s="3"/>
      <c r="E435" s="8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3"/>
      <c r="C436" s="3"/>
      <c r="D436" s="3"/>
      <c r="E436" s="8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3"/>
      <c r="C437" s="3"/>
      <c r="D437" s="3"/>
      <c r="E437" s="8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3"/>
      <c r="C438" s="3"/>
      <c r="D438" s="3"/>
      <c r="E438" s="8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3"/>
      <c r="C439" s="3"/>
      <c r="D439" s="3"/>
      <c r="E439" s="8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3"/>
      <c r="C440" s="3"/>
      <c r="D440" s="3"/>
      <c r="E440" s="8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3"/>
      <c r="C441" s="3"/>
      <c r="D441" s="3"/>
      <c r="E441" s="8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3"/>
      <c r="C442" s="3"/>
      <c r="D442" s="3"/>
      <c r="E442" s="8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3"/>
      <c r="C443" s="3"/>
      <c r="D443" s="3"/>
      <c r="E443" s="8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3"/>
      <c r="C444" s="3"/>
      <c r="D444" s="3"/>
      <c r="E444" s="8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3"/>
      <c r="C445" s="3"/>
      <c r="D445" s="3"/>
      <c r="E445" s="8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3"/>
      <c r="C446" s="3"/>
      <c r="D446" s="3"/>
      <c r="E446" s="8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3"/>
      <c r="C447" s="3"/>
      <c r="D447" s="3"/>
      <c r="E447" s="8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3"/>
      <c r="C448" s="3"/>
      <c r="D448" s="3"/>
      <c r="E448" s="8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3"/>
      <c r="C449" s="3"/>
      <c r="D449" s="3"/>
      <c r="E449" s="8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3"/>
      <c r="C450" s="3"/>
      <c r="D450" s="3"/>
      <c r="E450" s="8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3"/>
      <c r="C451" s="3"/>
      <c r="D451" s="3"/>
      <c r="E451" s="8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3"/>
      <c r="C452" s="3"/>
      <c r="D452" s="3"/>
      <c r="E452" s="8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3"/>
      <c r="C453" s="3"/>
      <c r="D453" s="3"/>
      <c r="E453" s="8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3"/>
      <c r="C454" s="3"/>
      <c r="D454" s="3"/>
      <c r="E454" s="8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3"/>
      <c r="C455" s="3"/>
      <c r="D455" s="3"/>
      <c r="E455" s="8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3"/>
      <c r="C456" s="3"/>
      <c r="D456" s="3"/>
      <c r="E456" s="8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3"/>
      <c r="C457" s="3"/>
      <c r="D457" s="3"/>
      <c r="E457" s="8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3"/>
      <c r="C458" s="3"/>
      <c r="D458" s="3"/>
      <c r="E458" s="8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3"/>
      <c r="C459" s="3"/>
      <c r="D459" s="3"/>
      <c r="E459" s="8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3"/>
      <c r="C460" s="3"/>
      <c r="D460" s="3"/>
      <c r="E460" s="8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3"/>
      <c r="C461" s="3"/>
      <c r="D461" s="3"/>
      <c r="E461" s="8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3"/>
      <c r="C462" s="3"/>
      <c r="D462" s="3"/>
      <c r="E462" s="8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3"/>
      <c r="C463" s="3"/>
      <c r="D463" s="3"/>
      <c r="E463" s="8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3"/>
      <c r="C464" s="3"/>
      <c r="D464" s="3"/>
      <c r="E464" s="8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3"/>
      <c r="C465" s="3"/>
      <c r="D465" s="3"/>
      <c r="E465" s="8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3"/>
      <c r="C466" s="3"/>
      <c r="D466" s="3"/>
      <c r="E466" s="8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3"/>
      <c r="C467" s="3"/>
      <c r="D467" s="3"/>
      <c r="E467" s="8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3"/>
      <c r="C468" s="3"/>
      <c r="D468" s="3"/>
      <c r="E468" s="8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3"/>
      <c r="C469" s="3"/>
      <c r="D469" s="3"/>
      <c r="E469" s="8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3"/>
      <c r="C470" s="3"/>
      <c r="D470" s="3"/>
      <c r="E470" s="8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3"/>
      <c r="C471" s="3"/>
      <c r="D471" s="3"/>
      <c r="E471" s="8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3"/>
      <c r="C472" s="3"/>
      <c r="D472" s="3"/>
      <c r="E472" s="8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3"/>
      <c r="C473" s="3"/>
      <c r="D473" s="3"/>
      <c r="E473" s="8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3"/>
      <c r="C474" s="3"/>
      <c r="D474" s="3"/>
      <c r="E474" s="8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3"/>
      <c r="C475" s="3"/>
      <c r="D475" s="3"/>
      <c r="E475" s="8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3"/>
      <c r="C476" s="3"/>
      <c r="D476" s="3"/>
      <c r="E476" s="8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3"/>
      <c r="C477" s="3"/>
      <c r="D477" s="3"/>
      <c r="E477" s="8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3"/>
      <c r="C478" s="3"/>
      <c r="D478" s="3"/>
      <c r="E478" s="8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3"/>
      <c r="C479" s="3"/>
      <c r="D479" s="3"/>
      <c r="E479" s="8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3"/>
      <c r="C480" s="3"/>
      <c r="D480" s="3"/>
      <c r="E480" s="8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3"/>
      <c r="C481" s="3"/>
      <c r="D481" s="3"/>
      <c r="E481" s="8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3"/>
      <c r="C482" s="3"/>
      <c r="D482" s="3"/>
      <c r="E482" s="8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3"/>
      <c r="C483" s="3"/>
      <c r="D483" s="3"/>
      <c r="E483" s="8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3"/>
      <c r="C484" s="3"/>
      <c r="D484" s="3"/>
      <c r="E484" s="8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3"/>
      <c r="C485" s="3"/>
      <c r="D485" s="3"/>
      <c r="E485" s="8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3"/>
      <c r="C486" s="3"/>
      <c r="D486" s="3"/>
      <c r="E486" s="8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3"/>
      <c r="C487" s="3"/>
      <c r="D487" s="3"/>
      <c r="E487" s="8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3"/>
      <c r="C488" s="3"/>
      <c r="D488" s="3"/>
      <c r="E488" s="8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3"/>
      <c r="C489" s="3"/>
      <c r="D489" s="3"/>
      <c r="E489" s="8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3"/>
      <c r="C490" s="3"/>
      <c r="D490" s="3"/>
      <c r="E490" s="8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3"/>
      <c r="C491" s="3"/>
      <c r="D491" s="3"/>
      <c r="E491" s="8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3"/>
      <c r="C492" s="3"/>
      <c r="D492" s="3"/>
      <c r="E492" s="8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3"/>
      <c r="C493" s="3"/>
      <c r="D493" s="3"/>
      <c r="E493" s="8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3"/>
      <c r="C494" s="3"/>
      <c r="D494" s="3"/>
      <c r="E494" s="8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3"/>
      <c r="C495" s="3"/>
      <c r="D495" s="3"/>
      <c r="E495" s="8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3"/>
      <c r="C496" s="3"/>
      <c r="D496" s="3"/>
      <c r="E496" s="8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3"/>
      <c r="C497" s="3"/>
      <c r="D497" s="3"/>
      <c r="E497" s="8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3"/>
      <c r="C498" s="3"/>
      <c r="D498" s="3"/>
      <c r="E498" s="8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3"/>
      <c r="C499" s="3"/>
      <c r="D499" s="3"/>
      <c r="E499" s="8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3"/>
      <c r="C500" s="3"/>
      <c r="D500" s="3"/>
      <c r="E500" s="8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3"/>
      <c r="C501" s="3"/>
      <c r="D501" s="3"/>
      <c r="E501" s="8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3"/>
      <c r="C502" s="3"/>
      <c r="D502" s="3"/>
      <c r="E502" s="8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3"/>
      <c r="C503" s="3"/>
      <c r="D503" s="3"/>
      <c r="E503" s="8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3"/>
      <c r="C504" s="3"/>
      <c r="D504" s="3"/>
      <c r="E504" s="8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3"/>
      <c r="C505" s="3"/>
      <c r="D505" s="3"/>
      <c r="E505" s="8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3"/>
      <c r="C506" s="3"/>
      <c r="D506" s="3"/>
      <c r="E506" s="8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3"/>
      <c r="C507" s="3"/>
      <c r="D507" s="3"/>
      <c r="E507" s="8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3"/>
      <c r="C508" s="3"/>
      <c r="D508" s="3"/>
      <c r="E508" s="8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3"/>
      <c r="C509" s="3"/>
      <c r="D509" s="3"/>
      <c r="E509" s="8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3"/>
      <c r="C510" s="3"/>
      <c r="D510" s="3"/>
      <c r="E510" s="8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3"/>
      <c r="C511" s="3"/>
      <c r="D511" s="3"/>
      <c r="E511" s="8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3"/>
      <c r="C512" s="3"/>
      <c r="D512" s="3"/>
      <c r="E512" s="8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3"/>
      <c r="C513" s="3"/>
      <c r="D513" s="3"/>
      <c r="E513" s="8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3"/>
      <c r="C514" s="3"/>
      <c r="D514" s="3"/>
      <c r="E514" s="8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3"/>
      <c r="C515" s="3"/>
      <c r="D515" s="3"/>
      <c r="E515" s="8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3"/>
      <c r="C516" s="3"/>
      <c r="D516" s="3"/>
      <c r="E516" s="8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3"/>
      <c r="C517" s="3"/>
      <c r="D517" s="3"/>
      <c r="E517" s="8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3"/>
      <c r="C518" s="3"/>
      <c r="D518" s="3"/>
      <c r="E518" s="8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3"/>
      <c r="C519" s="3"/>
      <c r="D519" s="3"/>
      <c r="E519" s="8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3"/>
      <c r="C520" s="3"/>
      <c r="D520" s="3"/>
      <c r="E520" s="8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3"/>
      <c r="C521" s="3"/>
      <c r="D521" s="3"/>
      <c r="E521" s="8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3"/>
      <c r="C522" s="3"/>
      <c r="D522" s="3"/>
      <c r="E522" s="8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3"/>
      <c r="C523" s="3"/>
      <c r="D523" s="3"/>
      <c r="E523" s="8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3"/>
      <c r="C524" s="3"/>
      <c r="D524" s="3"/>
      <c r="E524" s="8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3"/>
      <c r="C525" s="3"/>
      <c r="D525" s="3"/>
      <c r="E525" s="8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3"/>
      <c r="C526" s="3"/>
      <c r="D526" s="3"/>
      <c r="E526" s="8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3"/>
      <c r="C527" s="3"/>
      <c r="D527" s="3"/>
      <c r="E527" s="8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3"/>
      <c r="C528" s="3"/>
      <c r="D528" s="3"/>
      <c r="E528" s="8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3"/>
      <c r="C529" s="3"/>
      <c r="D529" s="3"/>
      <c r="E529" s="8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3"/>
      <c r="C530" s="3"/>
      <c r="D530" s="3"/>
      <c r="E530" s="8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3"/>
      <c r="C531" s="3"/>
      <c r="D531" s="3"/>
      <c r="E531" s="8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3"/>
      <c r="C532" s="3"/>
      <c r="D532" s="3"/>
      <c r="E532" s="8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3"/>
      <c r="C533" s="3"/>
      <c r="D533" s="3"/>
      <c r="E533" s="8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3"/>
      <c r="C534" s="3"/>
      <c r="D534" s="3"/>
      <c r="E534" s="8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3"/>
      <c r="C535" s="3"/>
      <c r="D535" s="3"/>
      <c r="E535" s="8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3"/>
      <c r="C536" s="3"/>
      <c r="D536" s="3"/>
      <c r="E536" s="8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3"/>
      <c r="C537" s="3"/>
      <c r="D537" s="3"/>
      <c r="E537" s="8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3"/>
      <c r="C538" s="3"/>
      <c r="D538" s="3"/>
      <c r="E538" s="8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3"/>
      <c r="C539" s="3"/>
      <c r="D539" s="3"/>
      <c r="E539" s="8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3"/>
      <c r="C540" s="3"/>
      <c r="D540" s="3"/>
      <c r="E540" s="8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3"/>
      <c r="C541" s="3"/>
      <c r="D541" s="3"/>
      <c r="E541" s="8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3"/>
      <c r="C542" s="3"/>
      <c r="D542" s="3"/>
      <c r="E542" s="8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3"/>
      <c r="C543" s="3"/>
      <c r="D543" s="3"/>
      <c r="E543" s="8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3"/>
      <c r="C544" s="3"/>
      <c r="D544" s="3"/>
      <c r="E544" s="8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3"/>
      <c r="C545" s="3"/>
      <c r="D545" s="3"/>
      <c r="E545" s="8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3"/>
      <c r="C546" s="3"/>
      <c r="D546" s="3"/>
      <c r="E546" s="8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3"/>
      <c r="C547" s="3"/>
      <c r="D547" s="3"/>
      <c r="E547" s="8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3"/>
      <c r="C548" s="3"/>
      <c r="D548" s="3"/>
      <c r="E548" s="8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3"/>
      <c r="C549" s="3"/>
      <c r="D549" s="3"/>
      <c r="E549" s="8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3"/>
      <c r="C550" s="3"/>
      <c r="D550" s="3"/>
      <c r="E550" s="8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3"/>
      <c r="C551" s="3"/>
      <c r="D551" s="3"/>
      <c r="E551" s="8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3"/>
      <c r="C552" s="3"/>
      <c r="D552" s="3"/>
      <c r="E552" s="8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3"/>
      <c r="C553" s="3"/>
      <c r="D553" s="3"/>
      <c r="E553" s="8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3"/>
      <c r="C554" s="3"/>
      <c r="D554" s="3"/>
      <c r="E554" s="8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3"/>
      <c r="C555" s="3"/>
      <c r="D555" s="3"/>
      <c r="E555" s="8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3"/>
      <c r="C556" s="3"/>
      <c r="D556" s="3"/>
      <c r="E556" s="8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3"/>
      <c r="C557" s="3"/>
      <c r="D557" s="3"/>
      <c r="E557" s="8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3"/>
      <c r="C558" s="3"/>
      <c r="D558" s="3"/>
      <c r="E558" s="8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3"/>
      <c r="C559" s="3"/>
      <c r="D559" s="3"/>
      <c r="E559" s="8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3"/>
      <c r="C560" s="3"/>
      <c r="D560" s="3"/>
      <c r="E560" s="8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3"/>
      <c r="C561" s="3"/>
      <c r="D561" s="3"/>
      <c r="E561" s="8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3"/>
      <c r="C562" s="3"/>
      <c r="D562" s="3"/>
      <c r="E562" s="8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3"/>
      <c r="C563" s="3"/>
      <c r="D563" s="3"/>
      <c r="E563" s="8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3"/>
      <c r="C564" s="3"/>
      <c r="D564" s="3"/>
      <c r="E564" s="8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3"/>
      <c r="C565" s="3"/>
      <c r="D565" s="3"/>
      <c r="E565" s="8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3"/>
      <c r="C566" s="3"/>
      <c r="D566" s="3"/>
      <c r="E566" s="8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3"/>
      <c r="C567" s="3"/>
      <c r="D567" s="3"/>
      <c r="E567" s="8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3"/>
      <c r="C568" s="3"/>
      <c r="D568" s="3"/>
      <c r="E568" s="8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3"/>
      <c r="C569" s="3"/>
      <c r="D569" s="3"/>
      <c r="E569" s="8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3"/>
      <c r="C570" s="3"/>
      <c r="D570" s="3"/>
      <c r="E570" s="8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3"/>
      <c r="C571" s="3"/>
      <c r="D571" s="3"/>
      <c r="E571" s="8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3"/>
      <c r="C572" s="3"/>
      <c r="D572" s="3"/>
      <c r="E572" s="8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3"/>
      <c r="C573" s="3"/>
      <c r="D573" s="3"/>
      <c r="E573" s="8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3"/>
      <c r="C574" s="3"/>
      <c r="D574" s="3"/>
      <c r="E574" s="8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3"/>
      <c r="C575" s="3"/>
      <c r="D575" s="3"/>
      <c r="E575" s="8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3"/>
      <c r="C576" s="3"/>
      <c r="D576" s="3"/>
      <c r="E576" s="8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3"/>
      <c r="C577" s="3"/>
      <c r="D577" s="3"/>
      <c r="E577" s="8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3"/>
      <c r="C578" s="3"/>
      <c r="D578" s="3"/>
      <c r="E578" s="8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3"/>
      <c r="C579" s="3"/>
      <c r="D579" s="3"/>
      <c r="E579" s="8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3"/>
      <c r="C580" s="3"/>
      <c r="D580" s="3"/>
      <c r="E580" s="8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3"/>
      <c r="C581" s="3"/>
      <c r="D581" s="3"/>
      <c r="E581" s="8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3"/>
      <c r="C582" s="3"/>
      <c r="D582" s="3"/>
      <c r="E582" s="8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3"/>
      <c r="C583" s="3"/>
      <c r="D583" s="3"/>
      <c r="E583" s="8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3"/>
      <c r="C584" s="3"/>
      <c r="D584" s="3"/>
      <c r="E584" s="8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3"/>
      <c r="C585" s="3"/>
      <c r="D585" s="3"/>
      <c r="E585" s="8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3"/>
      <c r="C586" s="3"/>
      <c r="D586" s="3"/>
      <c r="E586" s="8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3"/>
      <c r="C587" s="3"/>
      <c r="D587" s="3"/>
      <c r="E587" s="8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3"/>
      <c r="C588" s="3"/>
      <c r="D588" s="3"/>
      <c r="E588" s="8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3"/>
      <c r="C589" s="3"/>
      <c r="D589" s="3"/>
      <c r="E589" s="8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3"/>
      <c r="C590" s="3"/>
      <c r="D590" s="3"/>
      <c r="E590" s="8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3"/>
      <c r="C591" s="3"/>
      <c r="D591" s="3"/>
      <c r="E591" s="8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3"/>
      <c r="C592" s="3"/>
      <c r="D592" s="3"/>
      <c r="E592" s="8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3"/>
      <c r="C593" s="3"/>
      <c r="D593" s="3"/>
      <c r="E593" s="8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3"/>
      <c r="C594" s="3"/>
      <c r="D594" s="3"/>
      <c r="E594" s="8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3"/>
      <c r="C595" s="3"/>
      <c r="D595" s="3"/>
      <c r="E595" s="8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3"/>
      <c r="C596" s="3"/>
      <c r="D596" s="3"/>
      <c r="E596" s="8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3"/>
      <c r="C597" s="3"/>
      <c r="D597" s="3"/>
      <c r="E597" s="8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3"/>
      <c r="C598" s="3"/>
      <c r="D598" s="3"/>
      <c r="E598" s="8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3"/>
      <c r="C599" s="3"/>
      <c r="D599" s="3"/>
      <c r="E599" s="8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3"/>
      <c r="C600" s="3"/>
      <c r="D600" s="3"/>
      <c r="E600" s="8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3"/>
      <c r="C601" s="3"/>
      <c r="D601" s="3"/>
      <c r="E601" s="8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3"/>
      <c r="C602" s="3"/>
      <c r="D602" s="3"/>
      <c r="E602" s="8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3"/>
      <c r="C603" s="3"/>
      <c r="D603" s="3"/>
      <c r="E603" s="8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3"/>
      <c r="C604" s="3"/>
      <c r="D604" s="3"/>
      <c r="E604" s="8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3"/>
      <c r="C605" s="3"/>
      <c r="D605" s="3"/>
      <c r="E605" s="8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3"/>
      <c r="C606" s="3"/>
      <c r="D606" s="3"/>
      <c r="E606" s="8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3"/>
      <c r="C607" s="3"/>
      <c r="D607" s="3"/>
      <c r="E607" s="8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3"/>
      <c r="C608" s="3"/>
      <c r="D608" s="3"/>
      <c r="E608" s="8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3"/>
      <c r="C609" s="3"/>
      <c r="D609" s="3"/>
      <c r="E609" s="8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3"/>
      <c r="C610" s="3"/>
      <c r="D610" s="3"/>
      <c r="E610" s="8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3"/>
      <c r="C611" s="3"/>
      <c r="D611" s="3"/>
      <c r="E611" s="8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3"/>
      <c r="C612" s="3"/>
      <c r="D612" s="3"/>
      <c r="E612" s="8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3"/>
      <c r="C613" s="3"/>
      <c r="D613" s="3"/>
      <c r="E613" s="8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3"/>
      <c r="C614" s="3"/>
      <c r="D614" s="3"/>
      <c r="E614" s="8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3"/>
      <c r="C615" s="3"/>
      <c r="D615" s="3"/>
      <c r="E615" s="8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3"/>
      <c r="C616" s="3"/>
      <c r="D616" s="3"/>
      <c r="E616" s="8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3"/>
      <c r="C617" s="3"/>
      <c r="D617" s="3"/>
      <c r="E617" s="8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3"/>
      <c r="C618" s="3"/>
      <c r="D618" s="3"/>
      <c r="E618" s="8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3"/>
      <c r="C619" s="3"/>
      <c r="D619" s="3"/>
      <c r="E619" s="8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3"/>
      <c r="C620" s="3"/>
      <c r="D620" s="3"/>
      <c r="E620" s="8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3"/>
      <c r="C621" s="3"/>
      <c r="D621" s="3"/>
      <c r="E621" s="8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3"/>
      <c r="C622" s="3"/>
      <c r="D622" s="3"/>
      <c r="E622" s="8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3"/>
      <c r="C623" s="3"/>
      <c r="D623" s="3"/>
      <c r="E623" s="8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3"/>
      <c r="C624" s="3"/>
      <c r="D624" s="3"/>
      <c r="E624" s="8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3"/>
      <c r="C625" s="3"/>
      <c r="D625" s="3"/>
      <c r="E625" s="8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3"/>
      <c r="C626" s="3"/>
      <c r="D626" s="3"/>
      <c r="E626" s="8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3"/>
      <c r="C627" s="3"/>
      <c r="D627" s="3"/>
      <c r="E627" s="8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3"/>
      <c r="C628" s="3"/>
      <c r="D628" s="3"/>
      <c r="E628" s="8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3"/>
      <c r="C629" s="3"/>
      <c r="D629" s="3"/>
      <c r="E629" s="8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3"/>
      <c r="C630" s="3"/>
      <c r="D630" s="3"/>
      <c r="E630" s="8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3"/>
      <c r="C631" s="3"/>
      <c r="D631" s="3"/>
      <c r="E631" s="8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3"/>
      <c r="C632" s="3"/>
      <c r="D632" s="3"/>
      <c r="E632" s="8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3"/>
      <c r="C633" s="3"/>
      <c r="D633" s="3"/>
      <c r="E633" s="8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3"/>
      <c r="C634" s="3"/>
      <c r="D634" s="3"/>
      <c r="E634" s="8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3"/>
      <c r="C635" s="3"/>
      <c r="D635" s="3"/>
      <c r="E635" s="8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3"/>
      <c r="C636" s="3"/>
      <c r="D636" s="3"/>
      <c r="E636" s="8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3"/>
      <c r="C637" s="3"/>
      <c r="D637" s="3"/>
      <c r="E637" s="8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3"/>
      <c r="C638" s="3"/>
      <c r="D638" s="3"/>
      <c r="E638" s="8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3"/>
      <c r="C639" s="3"/>
      <c r="D639" s="3"/>
      <c r="E639" s="8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3"/>
      <c r="C640" s="3"/>
      <c r="D640" s="3"/>
      <c r="E640" s="8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3"/>
      <c r="C641" s="3"/>
      <c r="D641" s="3"/>
      <c r="E641" s="8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3"/>
      <c r="C642" s="3"/>
      <c r="D642" s="3"/>
      <c r="E642" s="8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3"/>
      <c r="C643" s="3"/>
      <c r="D643" s="3"/>
      <c r="E643" s="8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3"/>
      <c r="C644" s="3"/>
      <c r="D644" s="3"/>
      <c r="E644" s="8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3"/>
      <c r="C645" s="3"/>
      <c r="D645" s="3"/>
      <c r="E645" s="8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3"/>
      <c r="C646" s="3"/>
      <c r="D646" s="3"/>
      <c r="E646" s="8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3"/>
      <c r="C647" s="3"/>
      <c r="D647" s="3"/>
      <c r="E647" s="8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3"/>
      <c r="C648" s="3"/>
      <c r="D648" s="3"/>
      <c r="E648" s="8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3"/>
      <c r="C649" s="3"/>
      <c r="D649" s="3"/>
      <c r="E649" s="8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3"/>
      <c r="C650" s="3"/>
      <c r="D650" s="3"/>
      <c r="E650" s="8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3"/>
      <c r="C651" s="3"/>
      <c r="D651" s="3"/>
      <c r="E651" s="8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3"/>
      <c r="C652" s="3"/>
      <c r="D652" s="3"/>
      <c r="E652" s="8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3"/>
      <c r="C653" s="3"/>
      <c r="D653" s="3"/>
      <c r="E653" s="8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3"/>
      <c r="C654" s="3"/>
      <c r="D654" s="3"/>
      <c r="E654" s="8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3"/>
      <c r="C655" s="3"/>
      <c r="D655" s="3"/>
      <c r="E655" s="8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3"/>
      <c r="C656" s="3"/>
      <c r="D656" s="3"/>
      <c r="E656" s="8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3"/>
      <c r="C657" s="3"/>
      <c r="D657" s="3"/>
      <c r="E657" s="8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3"/>
      <c r="C658" s="3"/>
      <c r="D658" s="3"/>
      <c r="E658" s="8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3"/>
      <c r="C659" s="3"/>
      <c r="D659" s="3"/>
      <c r="E659" s="8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3"/>
      <c r="C660" s="3"/>
      <c r="D660" s="3"/>
      <c r="E660" s="8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3"/>
      <c r="C661" s="3"/>
      <c r="D661" s="3"/>
      <c r="E661" s="8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3"/>
      <c r="C662" s="3"/>
      <c r="D662" s="3"/>
      <c r="E662" s="8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3"/>
      <c r="C663" s="3"/>
      <c r="D663" s="3"/>
      <c r="E663" s="8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3"/>
      <c r="C664" s="3"/>
      <c r="D664" s="3"/>
      <c r="E664" s="8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3"/>
      <c r="C665" s="3"/>
      <c r="D665" s="3"/>
      <c r="E665" s="8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3"/>
      <c r="C666" s="3"/>
      <c r="D666" s="3"/>
      <c r="E666" s="8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3"/>
      <c r="C667" s="3"/>
      <c r="D667" s="3"/>
      <c r="E667" s="8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3"/>
      <c r="C668" s="3"/>
      <c r="D668" s="3"/>
      <c r="E668" s="8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3"/>
      <c r="C669" s="3"/>
      <c r="D669" s="3"/>
      <c r="E669" s="8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3"/>
      <c r="C670" s="3"/>
      <c r="D670" s="3"/>
      <c r="E670" s="8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3"/>
      <c r="C671" s="3"/>
      <c r="D671" s="3"/>
      <c r="E671" s="8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3"/>
      <c r="C672" s="3"/>
      <c r="D672" s="3"/>
      <c r="E672" s="8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3"/>
      <c r="C673" s="3"/>
      <c r="D673" s="3"/>
      <c r="E673" s="8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3"/>
      <c r="C674" s="3"/>
      <c r="D674" s="3"/>
      <c r="E674" s="8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3"/>
      <c r="C675" s="3"/>
      <c r="D675" s="3"/>
      <c r="E675" s="8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3"/>
      <c r="C676" s="3"/>
      <c r="D676" s="3"/>
      <c r="E676" s="8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3"/>
      <c r="C677" s="3"/>
      <c r="D677" s="3"/>
      <c r="E677" s="8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3"/>
      <c r="C678" s="3"/>
      <c r="D678" s="3"/>
      <c r="E678" s="8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3"/>
      <c r="C679" s="3"/>
      <c r="D679" s="3"/>
      <c r="E679" s="8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3"/>
      <c r="C680" s="3"/>
      <c r="D680" s="3"/>
      <c r="E680" s="8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3"/>
      <c r="C681" s="3"/>
      <c r="D681" s="3"/>
      <c r="E681" s="8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3"/>
      <c r="C682" s="3"/>
      <c r="D682" s="3"/>
      <c r="E682" s="8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3"/>
      <c r="C683" s="3"/>
      <c r="D683" s="3"/>
      <c r="E683" s="8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3"/>
      <c r="C684" s="3"/>
      <c r="D684" s="3"/>
      <c r="E684" s="8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3"/>
      <c r="C685" s="3"/>
      <c r="D685" s="3"/>
      <c r="E685" s="8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3"/>
      <c r="C686" s="3"/>
      <c r="D686" s="3"/>
      <c r="E686" s="8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3"/>
      <c r="C687" s="3"/>
      <c r="D687" s="3"/>
      <c r="E687" s="8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3"/>
      <c r="C688" s="3"/>
      <c r="D688" s="3"/>
      <c r="E688" s="8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3"/>
      <c r="C689" s="3"/>
      <c r="D689" s="3"/>
      <c r="E689" s="8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3"/>
      <c r="C690" s="3"/>
      <c r="D690" s="3"/>
      <c r="E690" s="8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3"/>
      <c r="C691" s="3"/>
      <c r="D691" s="3"/>
      <c r="E691" s="8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3"/>
      <c r="C692" s="3"/>
      <c r="D692" s="3"/>
      <c r="E692" s="8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3"/>
      <c r="C693" s="3"/>
      <c r="D693" s="3"/>
      <c r="E693" s="8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3"/>
      <c r="C694" s="3"/>
      <c r="D694" s="3"/>
      <c r="E694" s="8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3"/>
      <c r="C695" s="3"/>
      <c r="D695" s="3"/>
      <c r="E695" s="8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3"/>
      <c r="C696" s="3"/>
      <c r="D696" s="3"/>
      <c r="E696" s="8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3"/>
      <c r="C697" s="3"/>
      <c r="D697" s="3"/>
      <c r="E697" s="8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3"/>
      <c r="C698" s="3"/>
      <c r="D698" s="3"/>
      <c r="E698" s="8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3"/>
      <c r="C699" s="3"/>
      <c r="D699" s="3"/>
      <c r="E699" s="8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3"/>
      <c r="C700" s="3"/>
      <c r="D700" s="3"/>
      <c r="E700" s="8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3"/>
      <c r="C701" s="3"/>
      <c r="D701" s="3"/>
      <c r="E701" s="8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3"/>
      <c r="C702" s="3"/>
      <c r="D702" s="3"/>
      <c r="E702" s="8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3"/>
      <c r="C703" s="3"/>
      <c r="D703" s="3"/>
      <c r="E703" s="8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3"/>
      <c r="C704" s="3"/>
      <c r="D704" s="3"/>
      <c r="E704" s="8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3"/>
      <c r="C705" s="3"/>
      <c r="D705" s="3"/>
      <c r="E705" s="8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3"/>
      <c r="C706" s="3"/>
      <c r="D706" s="3"/>
      <c r="E706" s="8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3"/>
      <c r="C707" s="3"/>
      <c r="D707" s="3"/>
      <c r="E707" s="8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3"/>
      <c r="C708" s="3"/>
      <c r="D708" s="3"/>
      <c r="E708" s="8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3"/>
      <c r="C709" s="3"/>
      <c r="D709" s="3"/>
      <c r="E709" s="8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3"/>
      <c r="C710" s="3"/>
      <c r="D710" s="3"/>
      <c r="E710" s="8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3"/>
      <c r="C711" s="3"/>
      <c r="D711" s="3"/>
      <c r="E711" s="8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3"/>
      <c r="C712" s="3"/>
      <c r="D712" s="3"/>
      <c r="E712" s="8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3"/>
      <c r="C713" s="3"/>
      <c r="D713" s="3"/>
      <c r="E713" s="8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3"/>
      <c r="C714" s="3"/>
      <c r="D714" s="3"/>
      <c r="E714" s="8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3"/>
      <c r="C715" s="3"/>
      <c r="D715" s="3"/>
      <c r="E715" s="8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3"/>
      <c r="C716" s="3"/>
      <c r="D716" s="3"/>
      <c r="E716" s="8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3"/>
      <c r="C717" s="3"/>
      <c r="D717" s="3"/>
      <c r="E717" s="8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3"/>
      <c r="C718" s="3"/>
      <c r="D718" s="3"/>
      <c r="E718" s="8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3"/>
      <c r="C719" s="3"/>
      <c r="D719" s="3"/>
      <c r="E719" s="8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3"/>
      <c r="C720" s="3"/>
      <c r="D720" s="3"/>
      <c r="E720" s="8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3"/>
      <c r="C721" s="3"/>
      <c r="D721" s="3"/>
      <c r="E721" s="8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3"/>
      <c r="C722" s="3"/>
      <c r="D722" s="3"/>
      <c r="E722" s="8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3"/>
      <c r="C723" s="3"/>
      <c r="D723" s="3"/>
      <c r="E723" s="8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3"/>
      <c r="C724" s="3"/>
      <c r="D724" s="3"/>
      <c r="E724" s="8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3"/>
      <c r="C725" s="3"/>
      <c r="D725" s="3"/>
      <c r="E725" s="8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3"/>
      <c r="C726" s="3"/>
      <c r="D726" s="3"/>
      <c r="E726" s="8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3"/>
      <c r="C727" s="3"/>
      <c r="D727" s="3"/>
      <c r="E727" s="8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3"/>
      <c r="C728" s="3"/>
      <c r="D728" s="3"/>
      <c r="E728" s="8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3"/>
      <c r="C729" s="3"/>
      <c r="D729" s="3"/>
      <c r="E729" s="8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3"/>
      <c r="C730" s="3"/>
      <c r="D730" s="3"/>
      <c r="E730" s="8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3"/>
      <c r="C731" s="3"/>
      <c r="D731" s="3"/>
      <c r="E731" s="8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3"/>
      <c r="C732" s="3"/>
      <c r="D732" s="3"/>
      <c r="E732" s="8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3"/>
      <c r="C733" s="3"/>
      <c r="D733" s="3"/>
      <c r="E733" s="8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3"/>
      <c r="C734" s="3"/>
      <c r="D734" s="3"/>
      <c r="E734" s="8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3"/>
      <c r="C735" s="3"/>
      <c r="D735" s="3"/>
      <c r="E735" s="8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3"/>
      <c r="C736" s="3"/>
      <c r="D736" s="3"/>
      <c r="E736" s="8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3"/>
      <c r="C737" s="3"/>
      <c r="D737" s="3"/>
      <c r="E737" s="8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3"/>
      <c r="C738" s="3"/>
      <c r="D738" s="3"/>
      <c r="E738" s="8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3"/>
      <c r="C739" s="3"/>
      <c r="D739" s="3"/>
      <c r="E739" s="8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3"/>
      <c r="C740" s="3"/>
      <c r="D740" s="3"/>
      <c r="E740" s="8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3"/>
      <c r="C741" s="3"/>
      <c r="D741" s="3"/>
      <c r="E741" s="8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3"/>
      <c r="C742" s="3"/>
      <c r="D742" s="3"/>
      <c r="E742" s="8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3"/>
      <c r="C743" s="3"/>
      <c r="D743" s="3"/>
      <c r="E743" s="8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3"/>
      <c r="C744" s="3"/>
      <c r="D744" s="3"/>
      <c r="E744" s="8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3"/>
      <c r="C745" s="3"/>
      <c r="D745" s="3"/>
      <c r="E745" s="8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3"/>
      <c r="C746" s="3"/>
      <c r="D746" s="3"/>
      <c r="E746" s="8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3"/>
      <c r="C747" s="3"/>
      <c r="D747" s="3"/>
      <c r="E747" s="8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3"/>
      <c r="C748" s="3"/>
      <c r="D748" s="3"/>
      <c r="E748" s="8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3"/>
      <c r="C749" s="3"/>
      <c r="D749" s="3"/>
      <c r="E749" s="8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3"/>
      <c r="C750" s="3"/>
      <c r="D750" s="3"/>
      <c r="E750" s="8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3"/>
      <c r="C751" s="3"/>
      <c r="D751" s="3"/>
      <c r="E751" s="8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3"/>
      <c r="C752" s="3"/>
      <c r="D752" s="3"/>
      <c r="E752" s="8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3"/>
      <c r="C753" s="3"/>
      <c r="D753" s="3"/>
      <c r="E753" s="8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3"/>
      <c r="C754" s="3"/>
      <c r="D754" s="3"/>
      <c r="E754" s="8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3"/>
      <c r="C755" s="3"/>
      <c r="D755" s="3"/>
      <c r="E755" s="8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3"/>
      <c r="C756" s="3"/>
      <c r="D756" s="3"/>
      <c r="E756" s="8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3"/>
      <c r="C757" s="3"/>
      <c r="D757" s="3"/>
      <c r="E757" s="8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3"/>
      <c r="C758" s="3"/>
      <c r="D758" s="3"/>
      <c r="E758" s="8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3"/>
      <c r="C759" s="3"/>
      <c r="D759" s="3"/>
      <c r="E759" s="8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3"/>
      <c r="C760" s="3"/>
      <c r="D760" s="3"/>
      <c r="E760" s="8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3"/>
      <c r="C761" s="3"/>
      <c r="D761" s="3"/>
      <c r="E761" s="8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3"/>
      <c r="C762" s="3"/>
      <c r="D762" s="3"/>
      <c r="E762" s="8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3"/>
      <c r="C763" s="3"/>
      <c r="D763" s="3"/>
      <c r="E763" s="8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3"/>
      <c r="C764" s="3"/>
      <c r="D764" s="3"/>
      <c r="E764" s="8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3"/>
      <c r="C765" s="3"/>
      <c r="D765" s="3"/>
      <c r="E765" s="8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3"/>
      <c r="C766" s="3"/>
      <c r="D766" s="3"/>
      <c r="E766" s="8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3"/>
      <c r="C767" s="3"/>
      <c r="D767" s="3"/>
      <c r="E767" s="8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3"/>
      <c r="C768" s="3"/>
      <c r="D768" s="3"/>
      <c r="E768" s="8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3"/>
      <c r="C769" s="3"/>
      <c r="D769" s="3"/>
      <c r="E769" s="8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3"/>
      <c r="C770" s="3"/>
      <c r="D770" s="3"/>
      <c r="E770" s="8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3"/>
      <c r="C771" s="3"/>
      <c r="D771" s="3"/>
      <c r="E771" s="8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3"/>
      <c r="C772" s="3"/>
      <c r="D772" s="3"/>
      <c r="E772" s="8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3"/>
      <c r="C773" s="3"/>
      <c r="D773" s="3"/>
      <c r="E773" s="8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3"/>
      <c r="C774" s="3"/>
      <c r="D774" s="3"/>
      <c r="E774" s="8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3"/>
      <c r="C775" s="3"/>
      <c r="D775" s="3"/>
      <c r="E775" s="8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3"/>
      <c r="C776" s="3"/>
      <c r="D776" s="3"/>
      <c r="E776" s="8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3"/>
      <c r="C777" s="3"/>
      <c r="D777" s="3"/>
      <c r="E777" s="8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3"/>
      <c r="C778" s="3"/>
      <c r="D778" s="3"/>
      <c r="E778" s="8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3"/>
      <c r="C779" s="3"/>
      <c r="D779" s="3"/>
      <c r="E779" s="8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3"/>
      <c r="C780" s="3"/>
      <c r="D780" s="3"/>
      <c r="E780" s="8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3"/>
      <c r="C781" s="3"/>
      <c r="D781" s="3"/>
      <c r="E781" s="8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3"/>
      <c r="C782" s="3"/>
      <c r="D782" s="3"/>
      <c r="E782" s="8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3"/>
      <c r="C783" s="3"/>
      <c r="D783" s="3"/>
      <c r="E783" s="8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3"/>
      <c r="C784" s="3"/>
      <c r="D784" s="3"/>
      <c r="E784" s="8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3"/>
      <c r="C785" s="3"/>
      <c r="D785" s="3"/>
      <c r="E785" s="8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3"/>
      <c r="C786" s="3"/>
      <c r="D786" s="3"/>
      <c r="E786" s="8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3"/>
      <c r="C787" s="3"/>
      <c r="D787" s="3"/>
      <c r="E787" s="8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3"/>
      <c r="C788" s="3"/>
      <c r="D788" s="3"/>
      <c r="E788" s="8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3"/>
      <c r="C789" s="3"/>
      <c r="D789" s="3"/>
      <c r="E789" s="8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3"/>
      <c r="C790" s="3"/>
      <c r="D790" s="3"/>
      <c r="E790" s="8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3"/>
      <c r="C791" s="3"/>
      <c r="D791" s="3"/>
      <c r="E791" s="8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3"/>
      <c r="C792" s="3"/>
      <c r="D792" s="3"/>
      <c r="E792" s="8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3"/>
      <c r="C793" s="3"/>
      <c r="D793" s="3"/>
      <c r="E793" s="8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3"/>
      <c r="C794" s="3"/>
      <c r="D794" s="3"/>
      <c r="E794" s="8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3"/>
      <c r="C795" s="3"/>
      <c r="D795" s="3"/>
      <c r="E795" s="8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3"/>
      <c r="C796" s="3"/>
      <c r="D796" s="3"/>
      <c r="E796" s="8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3"/>
      <c r="C797" s="3"/>
      <c r="D797" s="3"/>
      <c r="E797" s="8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3"/>
      <c r="C798" s="3"/>
      <c r="D798" s="3"/>
      <c r="E798" s="8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3"/>
      <c r="C799" s="3"/>
      <c r="D799" s="3"/>
      <c r="E799" s="8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3"/>
      <c r="C800" s="3"/>
      <c r="D800" s="3"/>
      <c r="E800" s="8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3"/>
      <c r="C801" s="3"/>
      <c r="D801" s="3"/>
      <c r="E801" s="8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3"/>
      <c r="C802" s="3"/>
      <c r="D802" s="3"/>
      <c r="E802" s="8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3"/>
      <c r="C803" s="3"/>
      <c r="D803" s="3"/>
      <c r="E803" s="8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3"/>
      <c r="C804" s="3"/>
      <c r="D804" s="3"/>
      <c r="E804" s="8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3"/>
      <c r="C805" s="3"/>
      <c r="D805" s="3"/>
      <c r="E805" s="8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3"/>
      <c r="C806" s="3"/>
      <c r="D806" s="3"/>
      <c r="E806" s="8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3"/>
      <c r="C807" s="3"/>
      <c r="D807" s="3"/>
      <c r="E807" s="8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3"/>
      <c r="C808" s="3"/>
      <c r="D808" s="3"/>
      <c r="E808" s="8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3"/>
      <c r="C809" s="3"/>
      <c r="D809" s="3"/>
      <c r="E809" s="8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3"/>
      <c r="C810" s="3"/>
      <c r="D810" s="3"/>
      <c r="E810" s="8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3"/>
      <c r="C811" s="3"/>
      <c r="D811" s="3"/>
      <c r="E811" s="8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3"/>
      <c r="C812" s="3"/>
      <c r="D812" s="3"/>
      <c r="E812" s="8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3"/>
      <c r="C813" s="3"/>
      <c r="D813" s="3"/>
      <c r="E813" s="8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3"/>
      <c r="C814" s="3"/>
      <c r="D814" s="3"/>
      <c r="E814" s="8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3"/>
      <c r="C815" s="3"/>
      <c r="D815" s="3"/>
      <c r="E815" s="8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3"/>
      <c r="C816" s="3"/>
      <c r="D816" s="3"/>
      <c r="E816" s="8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3"/>
      <c r="C817" s="3"/>
      <c r="D817" s="3"/>
      <c r="E817" s="8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3"/>
      <c r="C818" s="3"/>
      <c r="D818" s="3"/>
      <c r="E818" s="8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3"/>
      <c r="C819" s="3"/>
      <c r="D819" s="3"/>
      <c r="E819" s="8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3"/>
      <c r="C820" s="3"/>
      <c r="D820" s="3"/>
      <c r="E820" s="8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3"/>
      <c r="C821" s="3"/>
      <c r="D821" s="3"/>
      <c r="E821" s="8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3"/>
      <c r="C822" s="3"/>
      <c r="D822" s="3"/>
      <c r="E822" s="8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3"/>
      <c r="C823" s="3"/>
      <c r="D823" s="3"/>
      <c r="E823" s="8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3"/>
      <c r="C824" s="3"/>
      <c r="D824" s="3"/>
      <c r="E824" s="8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3"/>
      <c r="C825" s="3"/>
      <c r="D825" s="3"/>
      <c r="E825" s="8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3"/>
      <c r="C826" s="3"/>
      <c r="D826" s="3"/>
      <c r="E826" s="8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3"/>
      <c r="C827" s="3"/>
      <c r="D827" s="3"/>
      <c r="E827" s="8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3"/>
      <c r="C828" s="3"/>
      <c r="D828" s="3"/>
      <c r="E828" s="8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3"/>
      <c r="C829" s="3"/>
      <c r="D829" s="3"/>
      <c r="E829" s="8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3"/>
      <c r="C830" s="3"/>
      <c r="D830" s="3"/>
      <c r="E830" s="8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3"/>
      <c r="C831" s="3"/>
      <c r="D831" s="3"/>
      <c r="E831" s="8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3"/>
      <c r="C832" s="3"/>
      <c r="D832" s="3"/>
      <c r="E832" s="8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3"/>
      <c r="C833" s="3"/>
      <c r="D833" s="3"/>
      <c r="E833" s="8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3"/>
      <c r="C834" s="3"/>
      <c r="D834" s="3"/>
      <c r="E834" s="8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3"/>
      <c r="C835" s="3"/>
      <c r="D835" s="3"/>
      <c r="E835" s="8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3"/>
      <c r="C836" s="3"/>
      <c r="D836" s="3"/>
      <c r="E836" s="8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3"/>
      <c r="C837" s="3"/>
      <c r="D837" s="3"/>
      <c r="E837" s="8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3"/>
      <c r="C838" s="3"/>
      <c r="D838" s="3"/>
      <c r="E838" s="8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3"/>
      <c r="C839" s="3"/>
      <c r="D839" s="3"/>
      <c r="E839" s="8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3"/>
      <c r="C840" s="3"/>
      <c r="D840" s="3"/>
      <c r="E840" s="8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3"/>
      <c r="C841" s="3"/>
      <c r="D841" s="3"/>
      <c r="E841" s="8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3"/>
      <c r="C842" s="3"/>
      <c r="D842" s="3"/>
      <c r="E842" s="8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3"/>
      <c r="C843" s="3"/>
      <c r="D843" s="3"/>
      <c r="E843" s="8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3"/>
      <c r="C844" s="3"/>
      <c r="D844" s="3"/>
      <c r="E844" s="8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3"/>
      <c r="C845" s="3"/>
      <c r="D845" s="3"/>
      <c r="E845" s="8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3"/>
      <c r="C846" s="3"/>
      <c r="D846" s="3"/>
      <c r="E846" s="8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3"/>
      <c r="C847" s="3"/>
      <c r="D847" s="3"/>
      <c r="E847" s="8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3"/>
      <c r="C848" s="3"/>
      <c r="D848" s="3"/>
      <c r="E848" s="8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3"/>
      <c r="C849" s="3"/>
      <c r="D849" s="3"/>
      <c r="E849" s="8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3"/>
      <c r="C850" s="3"/>
      <c r="D850" s="3"/>
      <c r="E850" s="8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3"/>
      <c r="C851" s="3"/>
      <c r="D851" s="3"/>
      <c r="E851" s="8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3"/>
      <c r="C852" s="3"/>
      <c r="D852" s="3"/>
      <c r="E852" s="8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3"/>
      <c r="C853" s="3"/>
      <c r="D853" s="3"/>
      <c r="E853" s="8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3"/>
      <c r="C854" s="3"/>
      <c r="D854" s="3"/>
      <c r="E854" s="8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3"/>
      <c r="C855" s="3"/>
      <c r="D855" s="3"/>
      <c r="E855" s="8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3"/>
      <c r="C856" s="3"/>
      <c r="D856" s="3"/>
      <c r="E856" s="8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3"/>
      <c r="C857" s="3"/>
      <c r="D857" s="3"/>
      <c r="E857" s="8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3"/>
      <c r="C858" s="3"/>
      <c r="D858" s="3"/>
      <c r="E858" s="8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3"/>
      <c r="C859" s="3"/>
      <c r="D859" s="3"/>
      <c r="E859" s="8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3"/>
      <c r="C860" s="3"/>
      <c r="D860" s="3"/>
      <c r="E860" s="8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3"/>
      <c r="C861" s="3"/>
      <c r="D861" s="3"/>
      <c r="E861" s="8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3"/>
      <c r="C862" s="3"/>
      <c r="D862" s="3"/>
      <c r="E862" s="8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3"/>
      <c r="C863" s="3"/>
      <c r="D863" s="3"/>
      <c r="E863" s="8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3"/>
      <c r="C864" s="3"/>
      <c r="D864" s="3"/>
      <c r="E864" s="8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3"/>
      <c r="C865" s="3"/>
      <c r="D865" s="3"/>
      <c r="E865" s="8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3"/>
      <c r="C866" s="3"/>
      <c r="D866" s="3"/>
      <c r="E866" s="8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3"/>
      <c r="C867" s="3"/>
      <c r="D867" s="3"/>
      <c r="E867" s="8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3"/>
      <c r="C868" s="3"/>
      <c r="D868" s="3"/>
      <c r="E868" s="8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3"/>
      <c r="C869" s="3"/>
      <c r="D869" s="3"/>
      <c r="E869" s="8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3"/>
      <c r="C870" s="3"/>
      <c r="D870" s="3"/>
      <c r="E870" s="8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3"/>
      <c r="C871" s="3"/>
      <c r="D871" s="3"/>
      <c r="E871" s="8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3"/>
      <c r="C872" s="3"/>
      <c r="D872" s="3"/>
      <c r="E872" s="8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3"/>
      <c r="C873" s="3"/>
      <c r="D873" s="3"/>
      <c r="E873" s="8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3"/>
      <c r="C874" s="3"/>
      <c r="D874" s="3"/>
      <c r="E874" s="8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3"/>
      <c r="C875" s="3"/>
      <c r="D875" s="3"/>
      <c r="E875" s="8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3"/>
      <c r="C876" s="3"/>
      <c r="D876" s="3"/>
      <c r="E876" s="8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3"/>
      <c r="C877" s="3"/>
      <c r="D877" s="3"/>
      <c r="E877" s="8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3"/>
      <c r="C878" s="3"/>
      <c r="D878" s="3"/>
      <c r="E878" s="8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3"/>
      <c r="C879" s="3"/>
      <c r="D879" s="3"/>
      <c r="E879" s="8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3"/>
      <c r="C880" s="3"/>
      <c r="D880" s="3"/>
      <c r="E880" s="8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3"/>
      <c r="C881" s="3"/>
      <c r="D881" s="3"/>
      <c r="E881" s="8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3"/>
      <c r="C882" s="3"/>
      <c r="D882" s="3"/>
      <c r="E882" s="8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3"/>
      <c r="C883" s="3"/>
      <c r="D883" s="3"/>
      <c r="E883" s="8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3"/>
      <c r="C884" s="3"/>
      <c r="D884" s="3"/>
      <c r="E884" s="8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3"/>
      <c r="C885" s="3"/>
      <c r="D885" s="3"/>
      <c r="E885" s="8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3"/>
      <c r="C886" s="3"/>
      <c r="D886" s="3"/>
      <c r="E886" s="8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3"/>
      <c r="C887" s="3"/>
      <c r="D887" s="3"/>
      <c r="E887" s="8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3"/>
      <c r="C888" s="3"/>
      <c r="D888" s="3"/>
      <c r="E888" s="8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3"/>
      <c r="C889" s="3"/>
      <c r="D889" s="3"/>
      <c r="E889" s="8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3"/>
      <c r="C890" s="3"/>
      <c r="D890" s="3"/>
      <c r="E890" s="8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3"/>
      <c r="C891" s="3"/>
      <c r="D891" s="3"/>
      <c r="E891" s="8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3"/>
      <c r="C892" s="3"/>
      <c r="D892" s="3"/>
      <c r="E892" s="8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3"/>
      <c r="C893" s="3"/>
      <c r="D893" s="3"/>
      <c r="E893" s="8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3"/>
      <c r="C894" s="3"/>
      <c r="D894" s="3"/>
      <c r="E894" s="8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3"/>
      <c r="C895" s="3"/>
      <c r="D895" s="3"/>
      <c r="E895" s="8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3"/>
      <c r="C896" s="3"/>
      <c r="D896" s="3"/>
      <c r="E896" s="8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3"/>
      <c r="C897" s="3"/>
      <c r="D897" s="3"/>
      <c r="E897" s="8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3"/>
      <c r="C898" s="3"/>
      <c r="D898" s="3"/>
      <c r="E898" s="8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3"/>
      <c r="C899" s="3"/>
      <c r="D899" s="3"/>
      <c r="E899" s="8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3"/>
      <c r="C900" s="3"/>
      <c r="D900" s="3"/>
      <c r="E900" s="8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3"/>
      <c r="C901" s="3"/>
      <c r="D901" s="3"/>
      <c r="E901" s="8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3"/>
      <c r="C902" s="3"/>
      <c r="D902" s="3"/>
      <c r="E902" s="8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3"/>
      <c r="C903" s="3"/>
      <c r="D903" s="3"/>
      <c r="E903" s="8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3"/>
      <c r="C904" s="3"/>
      <c r="D904" s="3"/>
      <c r="E904" s="8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3"/>
      <c r="C905" s="3"/>
      <c r="D905" s="3"/>
      <c r="E905" s="8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3"/>
      <c r="C906" s="3"/>
      <c r="D906" s="3"/>
      <c r="E906" s="8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3"/>
      <c r="C907" s="3"/>
      <c r="D907" s="3"/>
      <c r="E907" s="8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3"/>
      <c r="C908" s="3"/>
      <c r="D908" s="3"/>
      <c r="E908" s="8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3"/>
      <c r="C909" s="3"/>
      <c r="D909" s="3"/>
      <c r="E909" s="8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3"/>
      <c r="C910" s="3"/>
      <c r="D910" s="3"/>
      <c r="E910" s="8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3"/>
      <c r="C911" s="3"/>
      <c r="D911" s="3"/>
      <c r="E911" s="8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3"/>
      <c r="C912" s="3"/>
      <c r="D912" s="3"/>
      <c r="E912" s="8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3"/>
      <c r="C913" s="3"/>
      <c r="D913" s="3"/>
      <c r="E913" s="8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3"/>
      <c r="C914" s="3"/>
      <c r="D914" s="3"/>
      <c r="E914" s="8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3"/>
      <c r="C915" s="3"/>
      <c r="D915" s="3"/>
      <c r="E915" s="8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3"/>
      <c r="C916" s="3"/>
      <c r="D916" s="3"/>
      <c r="E916" s="8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3"/>
      <c r="C917" s="3"/>
      <c r="D917" s="3"/>
      <c r="E917" s="8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3"/>
      <c r="C918" s="3"/>
      <c r="D918" s="3"/>
      <c r="E918" s="8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3"/>
      <c r="C919" s="3"/>
      <c r="D919" s="3"/>
      <c r="E919" s="8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3"/>
      <c r="C920" s="3"/>
      <c r="D920" s="3"/>
      <c r="E920" s="8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3"/>
      <c r="C921" s="3"/>
      <c r="D921" s="3"/>
      <c r="E921" s="8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3"/>
      <c r="C922" s="3"/>
      <c r="D922" s="3"/>
      <c r="E922" s="8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3"/>
      <c r="C923" s="3"/>
      <c r="D923" s="3"/>
      <c r="E923" s="8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3"/>
      <c r="C924" s="3"/>
      <c r="D924" s="3"/>
      <c r="E924" s="8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3"/>
      <c r="C925" s="3"/>
      <c r="D925" s="3"/>
      <c r="E925" s="8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3"/>
      <c r="C926" s="3"/>
      <c r="D926" s="3"/>
      <c r="E926" s="8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3"/>
      <c r="C927" s="3"/>
      <c r="D927" s="3"/>
      <c r="E927" s="8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3"/>
      <c r="C928" s="3"/>
      <c r="D928" s="3"/>
      <c r="E928" s="8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3"/>
      <c r="C929" s="3"/>
      <c r="D929" s="3"/>
      <c r="E929" s="8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3"/>
      <c r="C930" s="3"/>
      <c r="D930" s="3"/>
      <c r="E930" s="8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3"/>
      <c r="C931" s="3"/>
      <c r="D931" s="3"/>
      <c r="E931" s="8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3"/>
      <c r="C932" s="3"/>
      <c r="D932" s="3"/>
      <c r="E932" s="8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3"/>
      <c r="C933" s="3"/>
      <c r="D933" s="3"/>
      <c r="E933" s="8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3"/>
      <c r="C934" s="3"/>
      <c r="D934" s="3"/>
      <c r="E934" s="8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3"/>
      <c r="C935" s="3"/>
      <c r="D935" s="3"/>
      <c r="E935" s="8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3"/>
      <c r="C936" s="3"/>
      <c r="D936" s="3"/>
      <c r="E936" s="8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3"/>
      <c r="C937" s="3"/>
      <c r="D937" s="3"/>
      <c r="E937" s="8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3"/>
      <c r="C938" s="3"/>
      <c r="D938" s="3"/>
      <c r="E938" s="8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3"/>
      <c r="C939" s="3"/>
      <c r="D939" s="3"/>
      <c r="E939" s="8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3"/>
      <c r="C940" s="3"/>
      <c r="D940" s="3"/>
      <c r="E940" s="8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3"/>
      <c r="C941" s="3"/>
      <c r="D941" s="3"/>
      <c r="E941" s="8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3"/>
      <c r="C942" s="3"/>
      <c r="D942" s="3"/>
      <c r="E942" s="8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3"/>
      <c r="C943" s="3"/>
      <c r="D943" s="3"/>
      <c r="E943" s="8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3"/>
      <c r="C944" s="3"/>
      <c r="D944" s="3"/>
      <c r="E944" s="8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3"/>
      <c r="C945" s="3"/>
      <c r="D945" s="3"/>
      <c r="E945" s="8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3"/>
      <c r="C946" s="3"/>
      <c r="D946" s="3"/>
      <c r="E946" s="8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3"/>
      <c r="C947" s="3"/>
      <c r="D947" s="3"/>
      <c r="E947" s="8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3"/>
      <c r="C948" s="3"/>
      <c r="D948" s="3"/>
      <c r="E948" s="8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3"/>
      <c r="C949" s="3"/>
      <c r="D949" s="3"/>
      <c r="E949" s="8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3"/>
      <c r="C950" s="3"/>
      <c r="D950" s="3"/>
      <c r="E950" s="8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3"/>
      <c r="C951" s="3"/>
      <c r="D951" s="3"/>
      <c r="E951" s="8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3"/>
      <c r="C952" s="3"/>
      <c r="D952" s="3"/>
      <c r="E952" s="8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3"/>
      <c r="C953" s="3"/>
      <c r="D953" s="3"/>
      <c r="E953" s="8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3"/>
      <c r="C954" s="3"/>
      <c r="D954" s="3"/>
      <c r="E954" s="8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3"/>
      <c r="C955" s="3"/>
      <c r="D955" s="3"/>
      <c r="E955" s="8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3"/>
      <c r="C956" s="3"/>
      <c r="D956" s="3"/>
      <c r="E956" s="8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3"/>
      <c r="C957" s="3"/>
      <c r="D957" s="3"/>
      <c r="E957" s="8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3"/>
      <c r="C958" s="3"/>
      <c r="D958" s="3"/>
      <c r="E958" s="8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3"/>
      <c r="C959" s="3"/>
      <c r="D959" s="3"/>
      <c r="E959" s="8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3"/>
      <c r="C960" s="3"/>
      <c r="D960" s="3"/>
      <c r="E960" s="8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3"/>
      <c r="C961" s="3"/>
      <c r="D961" s="3"/>
      <c r="E961" s="8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3"/>
      <c r="C962" s="3"/>
      <c r="D962" s="3"/>
      <c r="E962" s="8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3"/>
      <c r="C963" s="3"/>
      <c r="D963" s="3"/>
      <c r="E963" s="8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3"/>
      <c r="C964" s="3"/>
      <c r="D964" s="3"/>
      <c r="E964" s="8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3"/>
      <c r="C965" s="3"/>
      <c r="D965" s="3"/>
      <c r="E965" s="8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3"/>
      <c r="C966" s="3"/>
      <c r="D966" s="3"/>
      <c r="E966" s="8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3"/>
      <c r="C967" s="3"/>
      <c r="D967" s="3"/>
      <c r="E967" s="8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3"/>
      <c r="C968" s="3"/>
      <c r="D968" s="3"/>
      <c r="E968" s="8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3"/>
      <c r="C969" s="3"/>
      <c r="D969" s="3"/>
      <c r="E969" s="8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3"/>
      <c r="C970" s="3"/>
      <c r="D970" s="3"/>
      <c r="E970" s="8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3"/>
      <c r="C971" s="3"/>
      <c r="D971" s="3"/>
      <c r="E971" s="8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3"/>
      <c r="C972" s="3"/>
      <c r="D972" s="3"/>
      <c r="E972" s="8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3"/>
      <c r="C973" s="3"/>
      <c r="D973" s="3"/>
      <c r="E973" s="8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3"/>
      <c r="C974" s="3"/>
      <c r="D974" s="3"/>
      <c r="E974" s="8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A975" s="3"/>
      <c r="B975" s="3"/>
      <c r="C975" s="3"/>
      <c r="D975" s="3"/>
      <c r="E975" s="8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A976" s="3"/>
      <c r="B976" s="3"/>
      <c r="C976" s="3"/>
      <c r="D976" s="3"/>
      <c r="E976" s="8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A977" s="3"/>
      <c r="B977" s="3"/>
      <c r="C977" s="3"/>
      <c r="D977" s="3"/>
      <c r="E977" s="8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A978" s="3"/>
      <c r="B978" s="3"/>
      <c r="C978" s="3"/>
      <c r="D978" s="3"/>
      <c r="E978" s="8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A979" s="3"/>
      <c r="B979" s="3"/>
      <c r="C979" s="3"/>
      <c r="D979" s="3"/>
      <c r="E979" s="8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A980" s="3"/>
      <c r="B980" s="3"/>
      <c r="C980" s="3"/>
      <c r="D980" s="3"/>
      <c r="E980" s="8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A981" s="3"/>
      <c r="B981" s="3"/>
      <c r="C981" s="3"/>
      <c r="D981" s="3"/>
      <c r="E981" s="8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A982" s="3"/>
      <c r="B982" s="3"/>
      <c r="C982" s="3"/>
      <c r="D982" s="3"/>
      <c r="E982" s="84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A983" s="3"/>
      <c r="B983" s="3"/>
      <c r="C983" s="3"/>
      <c r="D983" s="3"/>
      <c r="E983" s="84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A984" s="3"/>
      <c r="B984" s="3"/>
      <c r="C984" s="3"/>
      <c r="D984" s="3"/>
      <c r="E984" s="84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A985" s="3"/>
      <c r="B985" s="3"/>
      <c r="C985" s="3"/>
      <c r="D985" s="3"/>
      <c r="E985" s="84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A986" s="3"/>
      <c r="B986" s="3"/>
      <c r="C986" s="3"/>
      <c r="D986" s="3"/>
      <c r="E986" s="84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A987" s="3"/>
      <c r="B987" s="3"/>
      <c r="C987" s="3"/>
      <c r="D987" s="3"/>
      <c r="E987" s="84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>
      <c r="A988" s="3"/>
      <c r="B988" s="3"/>
      <c r="C988" s="3"/>
      <c r="D988" s="3"/>
      <c r="E988" s="84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>
      <c r="A989" s="3"/>
      <c r="B989" s="3"/>
      <c r="C989" s="3"/>
      <c r="D989" s="3"/>
      <c r="E989" s="84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>
      <c r="A990" s="3"/>
      <c r="B990" s="3"/>
      <c r="C990" s="3"/>
      <c r="D990" s="3"/>
      <c r="E990" s="84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>
      <c r="A991" s="3"/>
      <c r="B991" s="3"/>
      <c r="C991" s="3"/>
      <c r="D991" s="3"/>
      <c r="E991" s="84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>
      <c r="A992" s="3"/>
      <c r="B992" s="3"/>
      <c r="C992" s="3"/>
      <c r="D992" s="3"/>
      <c r="E992" s="84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>
      <c r="A993" s="3"/>
      <c r="B993" s="3"/>
      <c r="C993" s="3"/>
      <c r="D993" s="3"/>
      <c r="E993" s="84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>
      <c r="A994" s="3"/>
      <c r="B994" s="3"/>
      <c r="C994" s="3"/>
      <c r="D994" s="3"/>
      <c r="E994" s="84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>
      <c r="A995" s="3"/>
      <c r="B995" s="3"/>
      <c r="C995" s="3"/>
      <c r="D995" s="3"/>
      <c r="E995" s="84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>
      <c r="A996" s="3"/>
      <c r="B996" s="3"/>
      <c r="C996" s="3"/>
      <c r="D996" s="3"/>
      <c r="E996" s="84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>
      <c r="A997" s="3"/>
      <c r="D997" s="3"/>
      <c r="E997" s="84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</sheetData>
  <drawing r:id="rId1"/>
  <tableParts count="1">
    <tablePart r:id="rId3"/>
  </tableParts>
</worksheet>
</file>